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ternetauftritt ZRA\Formblätter zur Abfallerhebung\"/>
    </mc:Choice>
  </mc:AlternateContent>
  <workbookProtection workbookAlgorithmName="SHA-512" workbookHashValue="4/y2lri400fGDOHZJq9V53g2K8W8FKubpmE5kPDGhIU8xadM/fQD65pqPvR2RPKjpVs2TW7I/tshwZNQm+28Vg==" workbookSaltValue="DHKmQfiOZ5toSnrgX2+TbQ==" workbookSpinCount="100000" lockStructure="1"/>
  <bookViews>
    <workbookView xWindow="0" yWindow="0" windowWidth="19200" windowHeight="11280"/>
  </bookViews>
  <sheets>
    <sheet name="Eingabe" sheetId="1" r:id="rId1"/>
    <sheet name="Ausdruck 5a1" sheetId="4" r:id="rId2"/>
    <sheet name="Ausdruck 1a1" sheetId="5" r:id="rId3"/>
    <sheet name="Abfragetabellen" sheetId="2" state="hidden" r:id="rId4"/>
    <sheet name="Verbindungen" sheetId="3" state="hidden" r:id="rId5"/>
  </sheets>
  <definedNames>
    <definedName name="Aggregatzustand">Abfragetabellen!$E$3:$E$5</definedName>
    <definedName name="Behältervolumen">Abfragetabellen!$C$3:$C$12</definedName>
    <definedName name="Bilder">Abfragetabellen!$I$3:$I$6</definedName>
    <definedName name="_xlnm.Print_Area" localSheetId="1">'Ausdruck 5a1'!$A$1:$AG$58</definedName>
    <definedName name="_xlnm.Print_Area" localSheetId="0">Eingabe!$A$1:$X$46</definedName>
    <definedName name="_xlnm.Print_Titles" localSheetId="2">'Ausdruck 1a1'!$A:$D,'Ausdruck 1a1'!$1:$4</definedName>
    <definedName name="_xlnm.Print_Titles" localSheetId="1">'Ausdruck 5a1'!$A:$D,'Ausdruck 5a1'!$1:$10</definedName>
    <definedName name="Farbe">Abfragetabellen!$F$3:$F$12</definedName>
    <definedName name="Füllvolumen">Abfragetabellen!$G$3:$G$12</definedName>
    <definedName name="Material">Abfragetabellen!$D$3:$D$8</definedName>
    <definedName name="Typ">Abfragetabellen!$A$3:$A$11</definedName>
    <definedName name="Verbindung">Verbindungen!$A$4:$A$32</definedName>
    <definedName name="Verbindungsart">Abfragetabellen!$H$3:$H$4</definedName>
    <definedName name="Verschluss">Abfragetabellen!$B$3:$B$8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G30" i="1" l="1"/>
  <c r="G29" i="1"/>
  <c r="G28" i="1"/>
  <c r="G27" i="1"/>
  <c r="G26" i="1"/>
  <c r="G25" i="1"/>
  <c r="G24" i="1"/>
  <c r="G23" i="1"/>
  <c r="G22" i="1"/>
  <c r="G21" i="1"/>
  <c r="R21" i="1"/>
  <c r="T10" i="4" l="1"/>
  <c r="T8" i="4"/>
  <c r="T6" i="4"/>
  <c r="AG58" i="5"/>
  <c r="AD58" i="5"/>
  <c r="AA58" i="5"/>
  <c r="X58" i="5"/>
  <c r="U58" i="5"/>
  <c r="R58" i="5"/>
  <c r="O58" i="5"/>
  <c r="L58" i="5"/>
  <c r="I58" i="5"/>
  <c r="F58" i="5"/>
  <c r="AF45" i="5"/>
  <c r="AC45" i="5"/>
  <c r="Z45" i="5"/>
  <c r="W45" i="5"/>
  <c r="T45" i="5"/>
  <c r="Q45" i="5"/>
  <c r="N45" i="5"/>
  <c r="K45" i="5"/>
  <c r="H45" i="5"/>
  <c r="E45" i="5"/>
  <c r="AF43" i="5"/>
  <c r="AC43" i="5"/>
  <c r="Z43" i="5"/>
  <c r="W43" i="5"/>
  <c r="T43" i="5"/>
  <c r="Q43" i="5"/>
  <c r="N43" i="5"/>
  <c r="K43" i="5"/>
  <c r="H43" i="5"/>
  <c r="E43" i="5"/>
  <c r="AF41" i="5"/>
  <c r="AC41" i="5"/>
  <c r="Z41" i="5"/>
  <c r="W41" i="5"/>
  <c r="T41" i="5"/>
  <c r="Q41" i="5"/>
  <c r="N41" i="5"/>
  <c r="K41" i="5"/>
  <c r="H41" i="5"/>
  <c r="E41" i="5"/>
  <c r="AF37" i="5"/>
  <c r="AC37" i="5"/>
  <c r="Z37" i="5"/>
  <c r="W37" i="5"/>
  <c r="T37" i="5"/>
  <c r="Q37" i="5"/>
  <c r="N37" i="5"/>
  <c r="K37" i="5"/>
  <c r="H37" i="5"/>
  <c r="E37" i="5"/>
  <c r="AF35" i="5"/>
  <c r="AC35" i="5"/>
  <c r="Z35" i="5"/>
  <c r="W35" i="5"/>
  <c r="T35" i="5"/>
  <c r="Q35" i="5"/>
  <c r="N35" i="5"/>
  <c r="K35" i="5"/>
  <c r="H35" i="5"/>
  <c r="E35" i="5"/>
  <c r="AF33" i="5"/>
  <c r="AC33" i="5"/>
  <c r="Z33" i="5"/>
  <c r="W33" i="5"/>
  <c r="T33" i="5"/>
  <c r="Q33" i="5"/>
  <c r="N33" i="5"/>
  <c r="K33" i="5"/>
  <c r="H33" i="5"/>
  <c r="E33" i="5"/>
  <c r="AF31" i="5"/>
  <c r="AC31" i="5"/>
  <c r="Z31" i="5"/>
  <c r="W31" i="5"/>
  <c r="T31" i="5"/>
  <c r="Q31" i="5"/>
  <c r="N31" i="5"/>
  <c r="K31" i="5"/>
  <c r="H31" i="5"/>
  <c r="E31" i="5"/>
  <c r="AF26" i="5"/>
  <c r="AC26" i="5"/>
  <c r="Z26" i="5"/>
  <c r="W26" i="5"/>
  <c r="T26" i="5"/>
  <c r="Q26" i="5"/>
  <c r="N26" i="5"/>
  <c r="K26" i="5"/>
  <c r="H26" i="5"/>
  <c r="E26" i="5"/>
  <c r="AF24" i="5"/>
  <c r="AC24" i="5"/>
  <c r="Z24" i="5"/>
  <c r="W24" i="5"/>
  <c r="T24" i="5"/>
  <c r="Q24" i="5"/>
  <c r="N24" i="5"/>
  <c r="K24" i="5"/>
  <c r="H24" i="5"/>
  <c r="E24" i="5"/>
  <c r="AF20" i="5"/>
  <c r="AC20" i="5"/>
  <c r="Z20" i="5"/>
  <c r="W20" i="5"/>
  <c r="T20" i="5"/>
  <c r="Q20" i="5"/>
  <c r="N20" i="5"/>
  <c r="K20" i="5"/>
  <c r="H20" i="5"/>
  <c r="E20" i="5"/>
  <c r="AF18" i="5"/>
  <c r="AC18" i="5"/>
  <c r="Z18" i="5"/>
  <c r="W18" i="5"/>
  <c r="T18" i="5"/>
  <c r="Q18" i="5"/>
  <c r="N18" i="5"/>
  <c r="K18" i="5"/>
  <c r="H18" i="5"/>
  <c r="E18" i="5"/>
  <c r="AF14" i="5"/>
  <c r="AC14" i="5"/>
  <c r="Z14" i="5"/>
  <c r="W14" i="5"/>
  <c r="T14" i="5"/>
  <c r="Q14" i="5"/>
  <c r="N14" i="5"/>
  <c r="K14" i="5"/>
  <c r="H14" i="5"/>
  <c r="E14" i="5"/>
  <c r="AG12" i="5"/>
  <c r="AD12" i="5"/>
  <c r="AA12" i="5"/>
  <c r="X12" i="5"/>
  <c r="U12" i="5"/>
  <c r="R12" i="5"/>
  <c r="O12" i="5"/>
  <c r="L12" i="5"/>
  <c r="I12" i="5"/>
  <c r="F12" i="5"/>
  <c r="AF10" i="5"/>
  <c r="AC10" i="5"/>
  <c r="Z10" i="5"/>
  <c r="W10" i="5"/>
  <c r="T10" i="5"/>
  <c r="Q10" i="5"/>
  <c r="N10" i="5"/>
  <c r="K10" i="5"/>
  <c r="H10" i="5"/>
  <c r="E10" i="5"/>
  <c r="AF8" i="5"/>
  <c r="AC8" i="5"/>
  <c r="Z8" i="5"/>
  <c r="W8" i="5"/>
  <c r="T8" i="5"/>
  <c r="Q8" i="5"/>
  <c r="N8" i="5"/>
  <c r="K8" i="5"/>
  <c r="H8" i="5"/>
  <c r="E8" i="5"/>
  <c r="AF6" i="5"/>
  <c r="AC6" i="5"/>
  <c r="Z6" i="5"/>
  <c r="W6" i="5"/>
  <c r="T6" i="5"/>
  <c r="Q6" i="5"/>
  <c r="N6" i="5"/>
  <c r="K6" i="5"/>
  <c r="H6" i="5"/>
  <c r="E6" i="5"/>
  <c r="AG58" i="4"/>
  <c r="AF45" i="4"/>
  <c r="AF43" i="4"/>
  <c r="AF41" i="4"/>
  <c r="AF37" i="4"/>
  <c r="AF35" i="4"/>
  <c r="AF33" i="4"/>
  <c r="AF31" i="4"/>
  <c r="AF26" i="4"/>
  <c r="AF24" i="4"/>
  <c r="AF20" i="4"/>
  <c r="AF18" i="4"/>
  <c r="AF14" i="4"/>
  <c r="AG12" i="4"/>
  <c r="AD58" i="4"/>
  <c r="AC45" i="4"/>
  <c r="AC43" i="4"/>
  <c r="AC41" i="4"/>
  <c r="AC37" i="4"/>
  <c r="AC35" i="4"/>
  <c r="AC33" i="4"/>
  <c r="AC31" i="4"/>
  <c r="AC26" i="4"/>
  <c r="AC24" i="4"/>
  <c r="AC20" i="4"/>
  <c r="AC18" i="4"/>
  <c r="AC14" i="4"/>
  <c r="AD12" i="4"/>
  <c r="AA58" i="4"/>
  <c r="X58" i="4"/>
  <c r="Z45" i="4"/>
  <c r="Z43" i="4"/>
  <c r="Z41" i="4"/>
  <c r="Z37" i="4"/>
  <c r="Z35" i="4"/>
  <c r="Z33" i="4"/>
  <c r="Z31" i="4"/>
  <c r="Z26" i="4"/>
  <c r="Z24" i="4"/>
  <c r="Z20" i="4"/>
  <c r="Z18" i="4"/>
  <c r="Z14" i="4"/>
  <c r="AA12" i="4"/>
  <c r="W45" i="4"/>
  <c r="W43" i="4"/>
  <c r="W41" i="4"/>
  <c r="W37" i="4"/>
  <c r="W35" i="4"/>
  <c r="W33" i="4"/>
  <c r="W31" i="4"/>
  <c r="W26" i="4"/>
  <c r="W24" i="4"/>
  <c r="W20" i="4"/>
  <c r="W18" i="4"/>
  <c r="W14" i="4"/>
  <c r="X12" i="4"/>
  <c r="U58" i="4"/>
  <c r="T45" i="4"/>
  <c r="T43" i="4"/>
  <c r="T41" i="4"/>
  <c r="T37" i="4"/>
  <c r="T35" i="4"/>
  <c r="T33" i="4"/>
  <c r="T31" i="4"/>
  <c r="T26" i="4"/>
  <c r="T24" i="4"/>
  <c r="T20" i="4"/>
  <c r="T18" i="4"/>
  <c r="T14" i="4"/>
  <c r="U12" i="4"/>
  <c r="R58" i="4" l="1"/>
  <c r="Q45" i="4"/>
  <c r="Q43" i="4"/>
  <c r="Q41" i="4"/>
  <c r="Q37" i="4"/>
  <c r="Q35" i="4"/>
  <c r="Q33" i="4"/>
  <c r="Q31" i="4"/>
  <c r="Q26" i="4"/>
  <c r="Q24" i="4"/>
  <c r="Q20" i="4"/>
  <c r="N20" i="4"/>
  <c r="Q18" i="4"/>
  <c r="Q14" i="4"/>
  <c r="R12" i="4"/>
  <c r="O58" i="4"/>
  <c r="N45" i="4"/>
  <c r="N43" i="4"/>
  <c r="N41" i="4"/>
  <c r="N37" i="4"/>
  <c r="N35" i="4"/>
  <c r="N33" i="4"/>
  <c r="N31" i="4"/>
  <c r="N26" i="4"/>
  <c r="K26" i="4"/>
  <c r="N24" i="4"/>
  <c r="N18" i="4"/>
  <c r="N14" i="4"/>
  <c r="O12" i="4"/>
  <c r="R30" i="1"/>
  <c r="R29" i="1"/>
  <c r="R28" i="1"/>
  <c r="R27" i="1"/>
  <c r="R26" i="1"/>
  <c r="R25" i="1"/>
  <c r="R24" i="1"/>
  <c r="R23" i="1"/>
  <c r="R22" i="1"/>
  <c r="Q22" i="5"/>
  <c r="N22" i="5"/>
  <c r="K22" i="5"/>
  <c r="L58" i="4"/>
  <c r="K45" i="4"/>
  <c r="K43" i="4"/>
  <c r="K41" i="4"/>
  <c r="K37" i="4"/>
  <c r="K35" i="4"/>
  <c r="K33" i="4"/>
  <c r="K31" i="4"/>
  <c r="K24" i="4"/>
  <c r="K20" i="4"/>
  <c r="K18" i="4"/>
  <c r="K14" i="4"/>
  <c r="L12" i="4"/>
  <c r="I58" i="4"/>
  <c r="H45" i="4"/>
  <c r="H43" i="4"/>
  <c r="H41" i="4"/>
  <c r="H37" i="4"/>
  <c r="H35" i="4"/>
  <c r="H33" i="4"/>
  <c r="H31" i="4"/>
  <c r="E31" i="4"/>
  <c r="H26" i="4"/>
  <c r="H24" i="4"/>
  <c r="H20" i="4"/>
  <c r="H18" i="4"/>
  <c r="H14" i="4"/>
  <c r="I12" i="4"/>
  <c r="F58" i="4"/>
  <c r="E45" i="4"/>
  <c r="E43" i="4"/>
  <c r="E41" i="4"/>
  <c r="E37" i="4"/>
  <c r="E35" i="4"/>
  <c r="E33" i="4"/>
  <c r="E26" i="4"/>
  <c r="E24" i="4"/>
  <c r="E20" i="4"/>
  <c r="E18" i="4"/>
  <c r="E14" i="4"/>
  <c r="F12" i="4"/>
  <c r="E10" i="4"/>
  <c r="E8" i="4"/>
  <c r="E6" i="4"/>
  <c r="E12" i="4" l="1"/>
  <c r="E12" i="5"/>
  <c r="AF22" i="5"/>
  <c r="AF22" i="4"/>
  <c r="AC22" i="4"/>
  <c r="AC22" i="5"/>
  <c r="Z22" i="5"/>
  <c r="Z22" i="4"/>
  <c r="W22" i="5"/>
  <c r="W22" i="4"/>
  <c r="T22" i="4"/>
  <c r="T22" i="5"/>
  <c r="Q22" i="4"/>
  <c r="N22" i="4"/>
  <c r="K22" i="4"/>
  <c r="H22" i="4"/>
  <c r="H22" i="5"/>
  <c r="E22" i="4"/>
  <c r="E22" i="5"/>
  <c r="B22" i="1"/>
  <c r="B30" i="1"/>
  <c r="B29" i="1"/>
  <c r="B28" i="1"/>
  <c r="B27" i="1"/>
  <c r="B26" i="1"/>
  <c r="B25" i="1"/>
  <c r="B24" i="1"/>
  <c r="B23" i="1"/>
  <c r="N12" i="5" l="1"/>
  <c r="N12" i="4"/>
  <c r="Z12" i="5"/>
  <c r="Z12" i="4"/>
  <c r="Q12" i="5"/>
  <c r="Q12" i="4"/>
  <c r="AC12" i="5"/>
  <c r="AC12" i="4"/>
  <c r="T12" i="5"/>
  <c r="T12" i="4"/>
  <c r="AF12" i="4"/>
  <c r="AF12" i="5"/>
  <c r="K12" i="4"/>
  <c r="K12" i="5"/>
  <c r="W12" i="4"/>
  <c r="W12" i="5"/>
  <c r="H12" i="4"/>
  <c r="H12" i="5"/>
  <c r="D10" i="1"/>
  <c r="E4" i="4" l="1"/>
  <c r="T4" i="4"/>
  <c r="B4" i="5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U24" i="1" s="1"/>
  <c r="T23" i="1"/>
  <c r="S23" i="1"/>
  <c r="U23" i="1" s="1"/>
  <c r="T22" i="1"/>
  <c r="S22" i="1"/>
  <c r="U22" i="1" s="1"/>
  <c r="H49" i="5" s="1"/>
  <c r="S21" i="1"/>
  <c r="U21" i="1" s="1"/>
  <c r="T21" i="1"/>
  <c r="V21" i="1" l="1"/>
  <c r="X21" i="1"/>
  <c r="E53" i="5" s="1"/>
  <c r="W21" i="1"/>
  <c r="E52" i="4" s="1"/>
  <c r="W23" i="1"/>
  <c r="V23" i="1"/>
  <c r="K51" i="5" s="1"/>
  <c r="X23" i="1"/>
  <c r="X25" i="1"/>
  <c r="W25" i="1"/>
  <c r="V25" i="1"/>
  <c r="Q51" i="5" s="1"/>
  <c r="W27" i="1"/>
  <c r="V27" i="1"/>
  <c r="W51" i="4" s="1"/>
  <c r="X27" i="1"/>
  <c r="V22" i="1"/>
  <c r="X22" i="1"/>
  <c r="W22" i="1"/>
  <c r="X24" i="1"/>
  <c r="N53" i="4" s="1"/>
  <c r="W24" i="1"/>
  <c r="V24" i="1"/>
  <c r="V26" i="1"/>
  <c r="X26" i="1"/>
  <c r="T53" i="5" s="1"/>
  <c r="W26" i="1"/>
  <c r="X28" i="1"/>
  <c r="Z53" i="4" s="1"/>
  <c r="W28" i="1"/>
  <c r="V28" i="1"/>
  <c r="V30" i="1"/>
  <c r="X30" i="1"/>
  <c r="AF53" i="5" s="1"/>
  <c r="W30" i="1"/>
  <c r="X29" i="1"/>
  <c r="W29" i="1"/>
  <c r="V29" i="1"/>
  <c r="AC51" i="5" s="1"/>
  <c r="E49" i="5"/>
  <c r="K49" i="5"/>
  <c r="N49" i="5"/>
  <c r="N49" i="4"/>
  <c r="U30" i="1"/>
  <c r="U29" i="1"/>
  <c r="U28" i="1"/>
  <c r="U27" i="1"/>
  <c r="U26" i="1"/>
  <c r="U25" i="1"/>
  <c r="C20" i="3"/>
  <c r="C25" i="3"/>
  <c r="C9" i="3"/>
  <c r="N53" i="5" l="1"/>
  <c r="K51" i="4"/>
  <c r="Z53" i="5"/>
  <c r="T53" i="4"/>
  <c r="E52" i="5"/>
  <c r="AF53" i="4"/>
  <c r="Q51" i="4"/>
  <c r="W51" i="5"/>
  <c r="E53" i="4"/>
  <c r="AC51" i="4"/>
  <c r="E51" i="4"/>
  <c r="E51" i="5"/>
  <c r="K52" i="4"/>
  <c r="K52" i="5"/>
  <c r="K53" i="4"/>
  <c r="K53" i="5"/>
  <c r="Y23" i="1"/>
  <c r="K55" i="5" s="1"/>
  <c r="N51" i="5"/>
  <c r="N51" i="4"/>
  <c r="N52" i="5"/>
  <c r="N52" i="4"/>
  <c r="Y25" i="1"/>
  <c r="Q49" i="5"/>
  <c r="Q49" i="4"/>
  <c r="Q53" i="5"/>
  <c r="Q53" i="4"/>
  <c r="Q52" i="5"/>
  <c r="Q52" i="4"/>
  <c r="T51" i="4"/>
  <c r="T51" i="5"/>
  <c r="T52" i="5"/>
  <c r="T52" i="4"/>
  <c r="T49" i="5"/>
  <c r="T49" i="4"/>
  <c r="Y27" i="1"/>
  <c r="W49" i="5"/>
  <c r="W49" i="4"/>
  <c r="W52" i="5"/>
  <c r="W52" i="4"/>
  <c r="W53" i="5"/>
  <c r="W53" i="4"/>
  <c r="Z49" i="4"/>
  <c r="Z49" i="5"/>
  <c r="Z52" i="5"/>
  <c r="Z52" i="4"/>
  <c r="Z51" i="4"/>
  <c r="Z51" i="5"/>
  <c r="AC49" i="5"/>
  <c r="AC49" i="4"/>
  <c r="AC52" i="4"/>
  <c r="AC52" i="5"/>
  <c r="AC53" i="4"/>
  <c r="AC53" i="5"/>
  <c r="Y30" i="1"/>
  <c r="AF49" i="4"/>
  <c r="AF49" i="5"/>
  <c r="AF52" i="5"/>
  <c r="AF52" i="4"/>
  <c r="AF51" i="5"/>
  <c r="AF51" i="4"/>
  <c r="Y28" i="1"/>
  <c r="Y24" i="1"/>
  <c r="E49" i="4"/>
  <c r="Y21" i="1"/>
  <c r="K55" i="4"/>
  <c r="K49" i="4"/>
  <c r="Y29" i="1"/>
  <c r="Y26" i="1"/>
  <c r="H53" i="5"/>
  <c r="H51" i="5"/>
  <c r="H52" i="5"/>
  <c r="E55" i="4" l="1"/>
  <c r="E55" i="5"/>
  <c r="N55" i="5"/>
  <c r="N55" i="4"/>
  <c r="Q55" i="5"/>
  <c r="Q55" i="4"/>
  <c r="T55" i="5"/>
  <c r="T55" i="4"/>
  <c r="W55" i="5"/>
  <c r="W55" i="4"/>
  <c r="Z55" i="5"/>
  <c r="Z55" i="4"/>
  <c r="AC55" i="5"/>
  <c r="AC55" i="4"/>
  <c r="AF55" i="5"/>
  <c r="AF55" i="4"/>
  <c r="H52" i="4"/>
  <c r="W32" i="1"/>
  <c r="V32" i="1"/>
  <c r="H51" i="4"/>
  <c r="H49" i="4"/>
  <c r="U32" i="1"/>
  <c r="Y22" i="1"/>
  <c r="H55" i="5" s="1"/>
  <c r="X32" i="1"/>
  <c r="H53" i="4"/>
  <c r="Y32" i="1" l="1"/>
  <c r="H55" i="4"/>
</calcChain>
</file>

<file path=xl/sharedStrings.xml><?xml version="1.0" encoding="utf-8"?>
<sst xmlns="http://schemas.openxmlformats.org/spreadsheetml/2006/main" count="234" uniqueCount="164">
  <si>
    <t>Pos.</t>
  </si>
  <si>
    <t>Material</t>
  </si>
  <si>
    <t>Typ</t>
  </si>
  <si>
    <t>Kunststoff</t>
  </si>
  <si>
    <t>flüssig</t>
  </si>
  <si>
    <t>[ml]</t>
  </si>
  <si>
    <t>Farbe</t>
  </si>
  <si>
    <t>Verschluss</t>
  </si>
  <si>
    <t>Schliffstopfen</t>
  </si>
  <si>
    <t>Weithalsflasche</t>
  </si>
  <si>
    <t>Enghalsflasche</t>
  </si>
  <si>
    <t>Braunglas</t>
  </si>
  <si>
    <t>Klarglas</t>
  </si>
  <si>
    <t>Gewinde</t>
  </si>
  <si>
    <t>Weithalsstandflasche</t>
  </si>
  <si>
    <t>Enghalsstandflasche</t>
  </si>
  <si>
    <t>Aufbewahrungsflaschen</t>
  </si>
  <si>
    <t>Schraubkappe</t>
  </si>
  <si>
    <t>Grünglas</t>
  </si>
  <si>
    <t>Behältervolumen</t>
  </si>
  <si>
    <t>Pipetten</t>
  </si>
  <si>
    <t>Dose</t>
  </si>
  <si>
    <t>Pulverdose</t>
  </si>
  <si>
    <t>Viereckflasche</t>
  </si>
  <si>
    <t>Kautex</t>
  </si>
  <si>
    <t>ohne</t>
  </si>
  <si>
    <t>gelb</t>
  </si>
  <si>
    <t xml:space="preserve">grau </t>
  </si>
  <si>
    <t>schwarz</t>
  </si>
  <si>
    <t xml:space="preserve">weiß </t>
  </si>
  <si>
    <t>orange</t>
  </si>
  <si>
    <t>Füll-Volumen</t>
  </si>
  <si>
    <t>fest, kristallin</t>
  </si>
  <si>
    <t>fest, Pulverig</t>
  </si>
  <si>
    <t>Aggregat-Zustand</t>
  </si>
  <si>
    <t>gelb-grünlich</t>
  </si>
  <si>
    <t>Summenformel</t>
  </si>
  <si>
    <t>[g]</t>
  </si>
  <si>
    <t>zitronen-gelb</t>
  </si>
  <si>
    <t>Uranylchlorat</t>
  </si>
  <si>
    <t>Urandioxid</t>
  </si>
  <si>
    <t>Urantrioxid</t>
  </si>
  <si>
    <t>Uranoxid</t>
  </si>
  <si>
    <t>Uraniumkarbid</t>
  </si>
  <si>
    <t>Urantetrafluorid</t>
  </si>
  <si>
    <t>Ammoniumdiuranat</t>
  </si>
  <si>
    <t>Uran - Metall (Unat)</t>
  </si>
  <si>
    <t>Beschreibung, interne Nummer etc.</t>
  </si>
  <si>
    <t>U-238</t>
  </si>
  <si>
    <t>U-235</t>
  </si>
  <si>
    <t>U-234</t>
  </si>
  <si>
    <t>chem.Verb.</t>
  </si>
  <si>
    <t>Th-232</t>
  </si>
  <si>
    <t xml:space="preserve">Thoriumoxid </t>
  </si>
  <si>
    <t xml:space="preserve">Thoriumcarbid </t>
  </si>
  <si>
    <t xml:space="preserve">Thoriumchlorid </t>
  </si>
  <si>
    <t xml:space="preserve">Thoriumfluorid </t>
  </si>
  <si>
    <t>Th</t>
  </si>
  <si>
    <t>Thorium- Metall</t>
  </si>
  <si>
    <t>Thoriumnitrat wasserfrei</t>
  </si>
  <si>
    <t>Thoriumnitrat  (4 H2O)</t>
  </si>
  <si>
    <t>Thoriumnitrat  (5 H2O)</t>
  </si>
  <si>
    <t>Thoriumnitrat  (12 H2O)</t>
  </si>
  <si>
    <t>Thoriumsulfat wasserfrei</t>
  </si>
  <si>
    <t>Thoriumsulfat   (9 H2O)</t>
  </si>
  <si>
    <t>Molekular-Gewicht</t>
  </si>
  <si>
    <r>
      <t>Th(NO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 xml:space="preserve">4 * </t>
    </r>
    <r>
      <rPr>
        <sz val="12"/>
        <color theme="1"/>
        <rFont val="Calibri"/>
        <family val="2"/>
        <scheme val="minor"/>
      </rPr>
      <t>4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</si>
  <si>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Th(NO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 xml:space="preserve">4 * </t>
    </r>
    <r>
      <rPr>
        <sz val="12"/>
        <color theme="1"/>
        <rFont val="Calibri"/>
        <family val="2"/>
        <scheme val="minor"/>
      </rPr>
      <t>5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</si>
  <si>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Th(NO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 xml:space="preserve">4 * </t>
    </r>
    <r>
      <rPr>
        <sz val="12"/>
        <color theme="1"/>
        <rFont val="Calibri"/>
        <family val="2"/>
        <scheme val="minor"/>
      </rPr>
      <t>12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</si>
  <si>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ThO</t>
    </r>
    <r>
      <rPr>
        <vertAlign val="subscript"/>
        <sz val="12"/>
        <color theme="1"/>
        <rFont val="Calibri"/>
        <family val="2"/>
        <scheme val="minor"/>
      </rPr>
      <t>2</t>
    </r>
  </si>
  <si>
    <r>
      <t>ThC</t>
    </r>
    <r>
      <rPr>
        <vertAlign val="subscript"/>
        <sz val="12"/>
        <color theme="1"/>
        <rFont val="Calibri"/>
        <family val="2"/>
        <scheme val="minor"/>
      </rPr>
      <t>2</t>
    </r>
  </si>
  <si>
    <r>
      <t>ThCl</t>
    </r>
    <r>
      <rPr>
        <vertAlign val="subscript"/>
        <sz val="12"/>
        <color theme="1"/>
        <rFont val="Calibri"/>
        <family val="2"/>
        <scheme val="minor"/>
      </rPr>
      <t>4</t>
    </r>
  </si>
  <si>
    <r>
      <t>ThF</t>
    </r>
    <r>
      <rPr>
        <vertAlign val="subscript"/>
        <sz val="12"/>
        <color theme="1"/>
        <rFont val="Calibri"/>
        <family val="2"/>
        <scheme val="minor"/>
      </rPr>
      <t>4</t>
    </r>
  </si>
  <si>
    <r>
      <t>Th(SO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2</t>
    </r>
  </si>
  <si>
    <r>
      <t>Th(SO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 xml:space="preserve">2 * </t>
    </r>
    <r>
      <rPr>
        <sz val="12"/>
        <color theme="1"/>
        <rFont val="Calibri"/>
        <family val="2"/>
        <scheme val="minor"/>
      </rPr>
      <t>9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</si>
  <si>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t>Uranylnitrat wasserfrei</t>
  </si>
  <si>
    <t>Uranylacetat wasserfrei</t>
  </si>
  <si>
    <t>Uranylsulfat wasserfrei</t>
  </si>
  <si>
    <t>Art der Verbindung</t>
  </si>
  <si>
    <t>Bitte Verbindung auswählen</t>
  </si>
  <si>
    <r>
      <t>Uranylnitrat * (6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O)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</si>
  <si>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(NO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* 6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</si>
  <si>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C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H</t>
    </r>
    <r>
      <rPr>
        <vertAlign val="sub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U</t>
    </r>
  </si>
  <si>
    <r>
      <t>Uranylacetat * (2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O)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</si>
  <si>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(C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H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* 2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</si>
  <si>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Uranylformiat *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</si>
  <si>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(HCOO)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*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</si>
  <si>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ClO</t>
    </r>
    <r>
      <rPr>
        <vertAlign val="subscript"/>
        <sz val="12"/>
        <color theme="1"/>
        <rFont val="Calibri"/>
        <family val="2"/>
        <scheme val="minor"/>
      </rPr>
      <t>4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</si>
  <si>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</si>
  <si>
    <r>
      <t>UO</t>
    </r>
    <r>
      <rPr>
        <vertAlign val="subscript"/>
        <sz val="12"/>
        <color theme="1"/>
        <rFont val="Calibri"/>
        <family val="2"/>
        <scheme val="minor"/>
      </rPr>
      <t>3</t>
    </r>
  </si>
  <si>
    <r>
      <t>U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8</t>
    </r>
  </si>
  <si>
    <r>
      <t>UC</t>
    </r>
    <r>
      <rPr>
        <vertAlign val="subscript"/>
        <sz val="12"/>
        <color theme="1"/>
        <rFont val="Calibri"/>
        <family val="2"/>
        <scheme val="minor"/>
      </rPr>
      <t>2</t>
    </r>
  </si>
  <si>
    <r>
      <t>Uranylsulfat * (3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O)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</si>
  <si>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(SO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 * 3 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</si>
  <si>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UF</t>
    </r>
    <r>
      <rPr>
        <vertAlign val="subscript"/>
        <sz val="12"/>
        <color theme="1"/>
        <rFont val="Calibri"/>
        <family val="2"/>
        <scheme val="minor"/>
      </rPr>
      <t>4</t>
    </r>
  </si>
  <si>
    <r>
      <t>(NH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U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7</t>
    </r>
  </si>
  <si>
    <t>-</t>
  </si>
  <si>
    <t>Berechnung Thoriumaktivität / Uranaktivitäten</t>
  </si>
  <si>
    <t>Behälter-Volumen</t>
  </si>
  <si>
    <t>Füllvolumen</t>
  </si>
  <si>
    <t>Gesamt-Gewicht</t>
  </si>
  <si>
    <r>
      <t xml:space="preserve">Abfallgewicht
</t>
    </r>
    <r>
      <rPr>
        <sz val="9"/>
        <color theme="1"/>
        <rFont val="Calibri"/>
        <family val="2"/>
        <scheme val="minor"/>
      </rPr>
      <t>(oder Gesamtgewicht einsetzen)</t>
    </r>
  </si>
  <si>
    <t>Art der Verbindung auswählen</t>
  </si>
  <si>
    <t>Thorium</t>
  </si>
  <si>
    <t>Uran</t>
  </si>
  <si>
    <t>Th 1/0</t>
  </si>
  <si>
    <t>U 1/0</t>
  </si>
  <si>
    <t>S-Verw.
Molekular-gew.</t>
  </si>
  <si>
    <r>
      <t xml:space="preserve">Bitte alle hellgrau hinterlegten Felder ausfüllen ( </t>
    </r>
    <r>
      <rPr>
        <sz val="11"/>
        <color rgb="FFC00000"/>
        <rFont val="Calibri"/>
        <family val="2"/>
        <scheme val="minor"/>
      </rPr>
      <t>*1 Mindesangaben</t>
    </r>
    <r>
      <rPr>
        <sz val="11"/>
        <color theme="1"/>
        <rFont val="Calibri"/>
        <family val="2"/>
        <scheme val="minor"/>
      </rPr>
      <t xml:space="preserve"> )</t>
    </r>
  </si>
  <si>
    <t>Ihre Vorgangsbezeichnung lautet nach dem Abspeichern:</t>
  </si>
  <si>
    <t xml:space="preserve">Ablieferer   </t>
  </si>
  <si>
    <t xml:space="preserve">Anfrage vom:   </t>
  </si>
  <si>
    <t xml:space="preserve">Tabellennummer:   </t>
  </si>
  <si>
    <t xml:space="preserve">*1 </t>
  </si>
  <si>
    <t>Hinweise:</t>
  </si>
  <si>
    <t>Jede abzugebene Position muss eindeutig zuordbar sein! Insofern keine Beschriftung / Kennzeichnung vorhanden ist, ist eine solche zu vergeben!</t>
  </si>
  <si>
    <t>Danke!</t>
  </si>
  <si>
    <t>Jedes Gebinde, jede Flasche, ist einzeln aufzulisten.</t>
  </si>
  <si>
    <t>Sollten Sie Bilder als Anlage zufügen, beschriften Sie diese bitte entsprechend der jeweiligen Positionsnummer dieser Tabelle (z.B.: 1.1, Uranylacetat, Bild (1))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</si>
  <si>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</si>
  <si>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</si>
  <si>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</si>
  <si>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</si>
  <si>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</si>
  <si>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</si>
  <si>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</si>
  <si>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</si>
  <si>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</si>
  <si>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</si>
  <si>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Ausdruck Thorium und Uranverbindungen (5a1)</t>
  </si>
  <si>
    <t>Datei ( Vorgangsbezeichnung)</t>
  </si>
  <si>
    <t xml:space="preserve">Anfrage vom: </t>
  </si>
  <si>
    <t>Ablieferer:</t>
  </si>
  <si>
    <t>Tabelle:</t>
  </si>
  <si>
    <t>laufende Nummer:</t>
  </si>
  <si>
    <t>Name der Verbindung</t>
  </si>
  <si>
    <t>Gesamtgewicht</t>
  </si>
  <si>
    <r>
      <t xml:space="preserve">Abfallgewicht 
</t>
    </r>
    <r>
      <rPr>
        <b/>
        <sz val="8"/>
        <color theme="1"/>
        <rFont val="Calibri"/>
        <family val="2"/>
        <scheme val="minor"/>
      </rPr>
      <t>(oder alternativ Gesamtgewicht)</t>
    </r>
  </si>
  <si>
    <t>Angaben zum Behältnis</t>
  </si>
  <si>
    <t>Angaben zum Inhalt</t>
  </si>
  <si>
    <t>Volumen</t>
  </si>
  <si>
    <t>Inhalt</t>
  </si>
  <si>
    <t>Behälter</t>
  </si>
  <si>
    <t>Aggregatzustand</t>
  </si>
  <si>
    <t xml:space="preserve"> </t>
  </si>
  <si>
    <t>Bild beigefügt</t>
  </si>
  <si>
    <t>nein</t>
  </si>
  <si>
    <t>ja, ein</t>
  </si>
  <si>
    <t>ja, mehrere</t>
  </si>
  <si>
    <t>Bilder</t>
  </si>
  <si>
    <t>Summe</t>
  </si>
  <si>
    <t>Summe:</t>
  </si>
  <si>
    <t xml:space="preserve"> Bild beigefügt</t>
  </si>
  <si>
    <t>Nuklide /Aktivitäten</t>
  </si>
  <si>
    <t>[Bq]</t>
  </si>
  <si>
    <r>
      <t>Th(NO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4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</si>
  <si>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(NO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2</t>
    </r>
  </si>
  <si>
    <r>
      <t>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(SO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</t>
    </r>
  </si>
  <si>
    <t>U</t>
  </si>
  <si>
    <t>Für eine eindeutige Zuordnung des Vorgangs, speichern Sie bitte den Datensatz wie folgt ab:</t>
  </si>
  <si>
    <t>ZRA</t>
  </si>
  <si>
    <t>Ausdruck Thorium und Uranverbindungen (1a1)</t>
  </si>
  <si>
    <r>
      <t xml:space="preserve">Formblatt zur Abfallerhebung für </t>
    </r>
    <r>
      <rPr>
        <b/>
        <sz val="11"/>
        <color rgb="FF7030A0"/>
        <rFont val="Calibri"/>
        <family val="2"/>
        <scheme val="minor"/>
      </rPr>
      <t>Uran und Thoriumverbindungen</t>
    </r>
  </si>
  <si>
    <r>
      <t>(Jahr). (Monat). (Tag),_(I</t>
    </r>
    <r>
      <rPr>
        <sz val="11"/>
        <color rgb="FFC00000"/>
        <rFont val="Calibri"/>
        <family val="2"/>
        <scheme val="minor"/>
      </rPr>
      <t>hr Kürzel</t>
    </r>
    <r>
      <rPr>
        <sz val="11"/>
        <rFont val="Calibri"/>
        <family val="2"/>
        <scheme val="minor"/>
      </rPr>
      <t>),_(</t>
    </r>
    <r>
      <rPr>
        <sz val="11"/>
        <color theme="9" tint="-0.249977111117893"/>
        <rFont val="Calibri"/>
        <family val="2"/>
        <scheme val="minor"/>
      </rPr>
      <t>Tabellennummer</t>
    </r>
    <r>
      <rPr>
        <sz val="11"/>
        <rFont val="Calibri"/>
        <family val="2"/>
        <scheme val="minor"/>
      </rPr>
      <t>),        z.B.: "</t>
    </r>
    <r>
      <rPr>
        <b/>
        <sz val="11"/>
        <rFont val="Calibri"/>
        <family val="2"/>
        <scheme val="minor"/>
      </rPr>
      <t xml:space="preserve">2015.01.02, </t>
    </r>
    <r>
      <rPr>
        <b/>
        <sz val="11"/>
        <color rgb="FFC00000"/>
        <rFont val="Calibri"/>
        <family val="2"/>
        <scheme val="minor"/>
      </rPr>
      <t>Geokurs</t>
    </r>
    <r>
      <rPr>
        <b/>
        <sz val="11"/>
        <rFont val="Calibri"/>
        <family val="2"/>
        <scheme val="minor"/>
      </rPr>
      <t xml:space="preserve">, </t>
    </r>
    <r>
      <rPr>
        <b/>
        <sz val="11"/>
        <color theme="9" tint="-0.249977111117893"/>
        <rFont val="Calibri"/>
        <family val="2"/>
        <scheme val="minor"/>
      </rPr>
      <t>Tabelle 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</si>
</sst>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center" wrapText="1"/>
    </xf>
    <xf numFmtId="0" fontId="2" fillId="6" borderId="1" xfId="0" quotePrefix="1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quotePrefix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8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wrapText="1"/>
    </xf>
    <xf numFmtId="0" fontId="17" fillId="3" borderId="0" xfId="0" applyFont="1" applyFill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center" wrapText="1"/>
    </xf>
    <xf numFmtId="0" fontId="0" fillId="11" borderId="1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11" fontId="5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right" vertical="center" wrapText="1"/>
    </xf>
    <xf numFmtId="0" fontId="12" fillId="11" borderId="2" xfId="0" applyFont="1" applyFill="1" applyBorder="1" applyAlignment="1" applyProtection="1">
      <alignment horizontal="right" vertical="center" wrapText="1"/>
    </xf>
    <xf numFmtId="0" fontId="12" fillId="11" borderId="3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10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/>
    </xf>
    <xf numFmtId="11" fontId="0" fillId="9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vertical="top"/>
    </xf>
    <xf numFmtId="0" fontId="17" fillId="3" borderId="0" xfId="0" applyFont="1" applyFill="1" applyBorder="1" applyAlignment="1" applyProtection="1">
      <alignment horizontal="center" wrapText="1"/>
    </xf>
    <xf numFmtId="0" fontId="19" fillId="3" borderId="0" xfId="0" applyFont="1" applyFill="1" applyBorder="1" applyAlignment="1" applyProtection="1">
      <alignment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11" borderId="1" xfId="0" applyFill="1" applyBorder="1"/>
    <xf numFmtId="11" fontId="0" fillId="11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11" fontId="20" fillId="3" borderId="0" xfId="0" applyNumberFormat="1" applyFont="1" applyFill="1" applyBorder="1" applyAlignment="1" applyProtection="1">
      <alignment horizontal="center" vertical="center" wrapText="1"/>
    </xf>
    <xf numFmtId="11" fontId="20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14" fontId="0" fillId="6" borderId="1" xfId="0" applyNumberFormat="1" applyFill="1" applyBorder="1" applyAlignment="1">
      <alignment horizontal="center" wrapText="1"/>
    </xf>
    <xf numFmtId="0" fontId="0" fillId="6" borderId="1" xfId="0" applyNumberForma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12" fillId="2" borderId="2" xfId="0" applyFont="1" applyFill="1" applyBorder="1" applyAlignment="1">
      <alignment horizontal="right" wrapText="1"/>
    </xf>
    <xf numFmtId="0" fontId="12" fillId="2" borderId="3" xfId="0" applyNumberFormat="1" applyFont="1" applyFill="1" applyBorder="1" applyAlignment="1">
      <alignment horizontal="left" wrapText="1"/>
    </xf>
    <xf numFmtId="0" fontId="12" fillId="0" borderId="0" xfId="0" applyFont="1"/>
    <xf numFmtId="0" fontId="8" fillId="3" borderId="0" xfId="0" applyFont="1" applyFill="1" applyAlignment="1">
      <alignment vertical="top"/>
    </xf>
    <xf numFmtId="0" fontId="0" fillId="3" borderId="0" xfId="0" applyFill="1" applyBorder="1"/>
    <xf numFmtId="14" fontId="0" fillId="3" borderId="0" xfId="0" applyNumberFormat="1" applyFill="1" applyBorder="1" applyAlignment="1">
      <alignment horizontal="center" wrapText="1"/>
    </xf>
    <xf numFmtId="0" fontId="0" fillId="3" borderId="0" xfId="0" applyNumberFormat="1" applyFill="1" applyBorder="1" applyAlignment="1">
      <alignment horizontal="center" wrapText="1"/>
    </xf>
    <xf numFmtId="0" fontId="2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/>
    <xf numFmtId="0" fontId="0" fillId="3" borderId="9" xfId="0" applyFill="1" applyBorder="1" applyAlignment="1">
      <alignment vertical="top" wrapText="1"/>
    </xf>
    <xf numFmtId="0" fontId="2" fillId="4" borderId="1" xfId="0" quotePrefix="1" applyFont="1" applyFill="1" applyBorder="1" applyAlignment="1"/>
    <xf numFmtId="0" fontId="2" fillId="4" borderId="1" xfId="0" applyFont="1" applyFill="1" applyBorder="1" applyAlignment="1"/>
    <xf numFmtId="0" fontId="23" fillId="0" borderId="0" xfId="0" applyFont="1" applyBorder="1" applyAlignment="1">
      <alignment vertical="top"/>
    </xf>
    <xf numFmtId="0" fontId="24" fillId="0" borderId="0" xfId="0" applyFont="1" applyBorder="1"/>
    <xf numFmtId="0" fontId="0" fillId="11" borderId="2" xfId="0" applyFont="1" applyFill="1" applyBorder="1" applyAlignment="1" applyProtection="1">
      <alignment horizontal="center" vertical="center" wrapText="1"/>
    </xf>
    <xf numFmtId="0" fontId="0" fillId="11" borderId="3" xfId="0" applyFont="1" applyFill="1" applyBorder="1" applyAlignment="1" applyProtection="1">
      <alignment horizontal="center" vertical="center" wrapText="1"/>
    </xf>
    <xf numFmtId="0" fontId="19" fillId="11" borderId="2" xfId="0" applyFont="1" applyFill="1" applyBorder="1" applyAlignment="1" applyProtection="1">
      <alignment horizontal="center" wrapText="1"/>
    </xf>
    <xf numFmtId="0" fontId="19" fillId="11" borderId="14" xfId="0" applyFont="1" applyFill="1" applyBorder="1" applyAlignment="1" applyProtection="1">
      <alignment horizontal="center" wrapText="1"/>
    </xf>
    <xf numFmtId="0" fontId="19" fillId="11" borderId="3" xfId="0" applyFont="1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left"/>
    </xf>
    <xf numFmtId="0" fontId="16" fillId="3" borderId="6" xfId="0" applyFont="1" applyFill="1" applyBorder="1" applyAlignment="1" applyProtection="1">
      <alignment horizontal="left"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21" fillId="2" borderId="2" xfId="0" applyFont="1" applyFill="1" applyBorder="1" applyAlignment="1">
      <alignment horizontal="left"/>
    </xf>
    <xf numFmtId="0" fontId="21" fillId="2" borderId="14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0" fillId="6" borderId="2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14" fontId="0" fillId="6" borderId="2" xfId="0" applyNumberFormat="1" applyFill="1" applyBorder="1" applyAlignment="1">
      <alignment horizontal="center" wrapText="1"/>
    </xf>
    <xf numFmtId="14" fontId="0" fillId="6" borderId="3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0" fillId="6" borderId="3" xfId="0" applyNumberFormat="1" applyFill="1" applyBorder="1" applyAlignment="1">
      <alignment horizontal="center" wrapText="1"/>
    </xf>
    <xf numFmtId="11" fontId="0" fillId="2" borderId="2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11" fontId="0" fillId="2" borderId="15" xfId="0" applyNumberForma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11" fontId="0" fillId="2" borderId="17" xfId="0" applyNumberForma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11" fontId="0" fillId="2" borderId="19" xfId="0" applyNumberForma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0" fillId="6" borderId="2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</cellXfs>
  <cellStyles count="1">
    <cellStyle name="Standard" xfId="0" builtinId="0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showRowColHeaders="0" tabSelected="1" zoomScaleNormal="100" workbookViewId="0">
      <selection activeCell="D21" sqref="D21"/>
    </sheetView>
  </sheetViews>
  <sheetFormatPr baseColWidth="10" defaultRowHeight="15" x14ac:dyDescent="0.25"/>
  <cols>
    <col min="1" max="1" width="1.28515625" style="39" customWidth="1"/>
    <col min="2" max="2" width="3" style="39" customWidth="1"/>
    <col min="3" max="3" width="3.42578125" style="38" customWidth="1"/>
    <col min="4" max="4" width="17" style="39" customWidth="1"/>
    <col min="5" max="5" width="19.5703125" style="39" customWidth="1"/>
    <col min="6" max="6" width="27.85546875" style="39" customWidth="1"/>
    <col min="7" max="7" width="24.42578125" style="39" customWidth="1"/>
    <col min="8" max="8" width="9.5703125" style="39" customWidth="1"/>
    <col min="9" max="9" width="18.42578125" style="39" customWidth="1"/>
    <col min="10" max="10" width="13.42578125" style="39" bestFit="1" customWidth="1"/>
    <col min="11" max="11" width="23.42578125" style="39" customWidth="1"/>
    <col min="12" max="13" width="18.140625" style="39" customWidth="1"/>
    <col min="14" max="14" width="11.42578125" style="39"/>
    <col min="15" max="15" width="15.28515625" style="39" customWidth="1"/>
    <col min="16" max="16" width="10.140625" style="39" customWidth="1"/>
    <col min="17" max="17" width="11.42578125" style="39"/>
    <col min="18" max="18" width="11.42578125" style="39" hidden="1" customWidth="1"/>
    <col min="19" max="19" width="5.140625" style="39" hidden="1" customWidth="1"/>
    <col min="20" max="20" width="4.5703125" style="39" hidden="1" customWidth="1"/>
    <col min="21" max="16384" width="11.42578125" style="39"/>
  </cols>
  <sheetData>
    <row r="1" spans="3:17" ht="26.25" customHeight="1" x14ac:dyDescent="0.25">
      <c r="D1" s="25" t="s">
        <v>162</v>
      </c>
      <c r="E1" s="26"/>
      <c r="F1" s="26"/>
      <c r="G1" s="26"/>
      <c r="H1" s="25"/>
      <c r="I1" s="26"/>
      <c r="J1" s="26"/>
      <c r="K1" s="26"/>
      <c r="L1" s="26"/>
      <c r="M1" s="26"/>
      <c r="N1" s="26"/>
      <c r="O1" s="26"/>
    </row>
    <row r="2" spans="3:17" ht="3.75" customHeight="1" x14ac:dyDescent="0.25">
      <c r="D2" s="25"/>
      <c r="E2" s="26"/>
      <c r="F2" s="26"/>
      <c r="G2" s="26"/>
      <c r="H2" s="25"/>
      <c r="I2" s="26"/>
      <c r="J2" s="26"/>
      <c r="K2" s="26"/>
      <c r="L2" s="26"/>
      <c r="M2" s="26"/>
      <c r="N2" s="26"/>
      <c r="O2" s="26"/>
    </row>
    <row r="3" spans="3:17" x14ac:dyDescent="0.25">
      <c r="D3" s="99" t="s">
        <v>108</v>
      </c>
      <c r="E3" s="99"/>
      <c r="F3" s="99"/>
      <c r="G3" s="99"/>
      <c r="H3" s="99"/>
      <c r="I3" s="99"/>
      <c r="J3" s="99"/>
      <c r="K3" s="99"/>
      <c r="L3" s="99"/>
      <c r="M3" s="27"/>
      <c r="N3" s="27"/>
      <c r="O3" s="27"/>
    </row>
    <row r="4" spans="3:17" ht="3.75" customHeight="1" x14ac:dyDescent="0.2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7" x14ac:dyDescent="0.25">
      <c r="D5" s="28" t="s">
        <v>159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3:17" x14ac:dyDescent="0.25">
      <c r="D6" s="29" t="s">
        <v>163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3:17" ht="3.75" customHeight="1" x14ac:dyDescent="0.25">
      <c r="D7" s="2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3:17" x14ac:dyDescent="0.25">
      <c r="D8" s="28" t="s">
        <v>109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3:17" ht="5.25" customHeight="1" x14ac:dyDescent="0.25"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3:17" x14ac:dyDescent="0.25">
      <c r="D10" s="100" t="str">
        <f ca="1">MID(CELL("Dateiname",D2),SEARCH("[",CELL("Dateiname",D2),1)+1,SEARCH("]",CELL("Dateiname",D2),1)-SEARCH("[",CELL("Dateiname",D2),1)-1)</f>
        <v>Formblatt zur Abfallerhebung f.  Uran- und  Thoriumverbindungen.xlsx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3:17" ht="3.75" customHeight="1" x14ac:dyDescent="0.25">
      <c r="C11" s="3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3:17" x14ac:dyDescent="0.25">
      <c r="C12" s="103" t="s">
        <v>110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3:17" ht="3.75" customHeight="1" x14ac:dyDescent="0.25">
      <c r="C13" s="36"/>
      <c r="D13" s="30"/>
      <c r="E13" s="31"/>
      <c r="F13" s="31"/>
      <c r="G13" s="31"/>
      <c r="H13" s="27"/>
      <c r="I13" s="27"/>
      <c r="J13" s="27"/>
      <c r="K13" s="27"/>
      <c r="L13" s="27"/>
      <c r="M13" s="27"/>
      <c r="N13" s="27"/>
      <c r="O13" s="27"/>
    </row>
    <row r="14" spans="3:17" x14ac:dyDescent="0.25">
      <c r="C14" s="103" t="s">
        <v>111</v>
      </c>
      <c r="D14" s="104"/>
      <c r="E14" s="34"/>
      <c r="F14" s="40"/>
      <c r="G14" s="31"/>
      <c r="H14" s="27"/>
      <c r="I14" s="27"/>
      <c r="J14" s="27"/>
      <c r="K14" s="27"/>
      <c r="L14" s="27"/>
      <c r="M14" s="27"/>
      <c r="N14" s="27"/>
      <c r="O14" s="27"/>
    </row>
    <row r="15" spans="3:17" ht="3.75" customHeight="1" x14ac:dyDescent="0.25">
      <c r="C15" s="36"/>
      <c r="D15" s="30"/>
      <c r="E15" s="32"/>
      <c r="F15" s="32"/>
      <c r="G15" s="31"/>
      <c r="H15" s="27"/>
      <c r="I15" s="27"/>
      <c r="J15" s="27"/>
      <c r="K15" s="27"/>
      <c r="L15" s="27"/>
      <c r="M15" s="27"/>
      <c r="N15" s="27"/>
      <c r="O15" s="27"/>
    </row>
    <row r="16" spans="3:17" ht="15.75" customHeight="1" x14ac:dyDescent="0.25">
      <c r="C16" s="103" t="s">
        <v>112</v>
      </c>
      <c r="D16" s="104"/>
      <c r="E16" s="35">
        <v>1</v>
      </c>
      <c r="F16" s="41"/>
      <c r="G16" s="27"/>
      <c r="H16" s="27"/>
      <c r="I16" s="27"/>
      <c r="J16" s="27"/>
      <c r="K16" s="27"/>
      <c r="L16" s="27"/>
      <c r="M16" s="27"/>
      <c r="O16" s="65"/>
      <c r="P16" s="65"/>
      <c r="Q16" s="65"/>
    </row>
    <row r="17" spans="1:25" s="42" customFormat="1" ht="22.5" customHeight="1" x14ac:dyDescent="0.2">
      <c r="C17" s="43"/>
      <c r="E17" s="42" t="s">
        <v>113</v>
      </c>
      <c r="F17" s="64" t="s">
        <v>113</v>
      </c>
      <c r="H17" s="42" t="s">
        <v>113</v>
      </c>
      <c r="I17" s="42" t="s">
        <v>113</v>
      </c>
      <c r="K17" s="42" t="s">
        <v>113</v>
      </c>
      <c r="L17" s="42" t="s">
        <v>113</v>
      </c>
      <c r="M17" s="42" t="s">
        <v>113</v>
      </c>
      <c r="N17" s="42" t="s">
        <v>113</v>
      </c>
      <c r="O17" s="42" t="s">
        <v>113</v>
      </c>
      <c r="P17" s="42" t="s">
        <v>113</v>
      </c>
      <c r="Q17" s="42" t="s">
        <v>113</v>
      </c>
      <c r="W17" s="42" t="s">
        <v>144</v>
      </c>
    </row>
    <row r="18" spans="1:25" s="42" customFormat="1" ht="14.25" customHeight="1" x14ac:dyDescent="0.2">
      <c r="C18" s="43"/>
      <c r="F18" s="44"/>
      <c r="K18" s="96" t="s">
        <v>138</v>
      </c>
      <c r="L18" s="97"/>
      <c r="M18" s="97"/>
      <c r="N18" s="98"/>
      <c r="O18" s="96" t="s">
        <v>139</v>
      </c>
      <c r="P18" s="97"/>
      <c r="Q18" s="98"/>
    </row>
    <row r="19" spans="1:25" ht="45" x14ac:dyDescent="0.25">
      <c r="B19" s="94" t="s">
        <v>0</v>
      </c>
      <c r="C19" s="95"/>
      <c r="D19" s="45" t="s">
        <v>47</v>
      </c>
      <c r="E19" s="46" t="s">
        <v>102</v>
      </c>
      <c r="F19" s="46" t="s">
        <v>79</v>
      </c>
      <c r="G19" s="45" t="s">
        <v>36</v>
      </c>
      <c r="H19" s="45" t="s">
        <v>100</v>
      </c>
      <c r="I19" s="46" t="s">
        <v>101</v>
      </c>
      <c r="J19" s="45" t="s">
        <v>145</v>
      </c>
      <c r="K19" s="45" t="s">
        <v>2</v>
      </c>
      <c r="L19" s="45" t="s">
        <v>7</v>
      </c>
      <c r="M19" s="45" t="s">
        <v>19</v>
      </c>
      <c r="N19" s="45" t="s">
        <v>1</v>
      </c>
      <c r="O19" s="45" t="s">
        <v>34</v>
      </c>
      <c r="P19" s="45" t="s">
        <v>6</v>
      </c>
      <c r="Q19" s="45" t="s">
        <v>31</v>
      </c>
      <c r="R19" s="47" t="s">
        <v>107</v>
      </c>
      <c r="S19" s="47" t="s">
        <v>105</v>
      </c>
      <c r="T19" s="47" t="s">
        <v>106</v>
      </c>
      <c r="U19" s="48" t="s">
        <v>52</v>
      </c>
      <c r="V19" s="48" t="s">
        <v>50</v>
      </c>
      <c r="W19" s="48" t="s">
        <v>49</v>
      </c>
      <c r="X19" s="48" t="s">
        <v>48</v>
      </c>
      <c r="Y19" s="48" t="s">
        <v>150</v>
      </c>
    </row>
    <row r="20" spans="1:25" ht="25.5" customHeight="1" x14ac:dyDescent="0.25">
      <c r="H20" s="39" t="s">
        <v>37</v>
      </c>
      <c r="I20" s="39" t="s">
        <v>37</v>
      </c>
      <c r="M20" s="39" t="s">
        <v>5</v>
      </c>
      <c r="Q20" s="39" t="s">
        <v>5</v>
      </c>
      <c r="U20" s="72">
        <v>4.43E+17</v>
      </c>
      <c r="V20" s="73">
        <v>1.40999E+17</v>
      </c>
      <c r="W20" s="73">
        <v>2.221E+16</v>
      </c>
      <c r="X20" s="73">
        <v>1.40999E+17</v>
      </c>
      <c r="Y20" s="49"/>
    </row>
    <row r="21" spans="1:25" ht="15.75" x14ac:dyDescent="0.25">
      <c r="A21" s="50"/>
      <c r="B21" s="51">
        <f>$E$16</f>
        <v>1</v>
      </c>
      <c r="C21" s="52" t="s">
        <v>119</v>
      </c>
      <c r="D21" s="61"/>
      <c r="E21" s="60"/>
      <c r="F21" s="62"/>
      <c r="G21" s="53" t="str">
        <f>IF(ISERROR(VLOOKUP(F21,Verbindungen!$A$3:$C$32,2,FALSE)),"",(VLOOKUP(F21,Verbindungen!$A$3:$C$32,2,FALSE)))</f>
        <v/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4" t="str">
        <f>IF(ISERROR(VLOOKUP(F21,Verbindungen!$A$3:$C$32,3,FALSE)),"",(VLOOKUP(F21,Verbindungen!$A$3:$C$32,3,FALSE)))</f>
        <v/>
      </c>
      <c r="S21" s="54">
        <f t="shared" ref="S21:S30" si="0">IF(E21="Thorium",1,0)</f>
        <v>0</v>
      </c>
      <c r="T21" s="55">
        <f t="shared" ref="T21:T30" si="1">IF(E21="Uran",1,0)</f>
        <v>0</v>
      </c>
      <c r="U21" s="56">
        <f>IF(S21=1,(LN(2)*6.023E+23*I21)/(R21*$U$20),0)</f>
        <v>0</v>
      </c>
      <c r="V21" s="56">
        <f>IF(T21=1,(LN(2)*6.02E+23*I21*0.99275)/(R21*$V$20),0)</f>
        <v>0</v>
      </c>
      <c r="W21" s="56">
        <f>IF(T21=1,(LN(2)*6.02E+23*I21*0.00715)/(R21*$W$20),0)</f>
        <v>0</v>
      </c>
      <c r="X21" s="56">
        <f>IF(T21=1,(LN(2)*6.02E+23*I21*0.99275)/(R21*$X$20),0)</f>
        <v>0</v>
      </c>
      <c r="Y21" s="56">
        <f>U21+V21+W21+X21</f>
        <v>0</v>
      </c>
    </row>
    <row r="22" spans="1:25" ht="15.75" x14ac:dyDescent="0.25">
      <c r="A22" s="50"/>
      <c r="B22" s="51">
        <f>$E$16</f>
        <v>1</v>
      </c>
      <c r="C22" s="52" t="s">
        <v>120</v>
      </c>
      <c r="D22" s="61"/>
      <c r="E22" s="60"/>
      <c r="F22" s="62"/>
      <c r="G22" s="53" t="str">
        <f>IF(ISERROR(VLOOKUP(F22,Verbindungen!$A$3:$C$32,2,FALSE)),"",(VLOOKUP(F22,Verbindungen!$A$3:$C$32,2,FALSE)))</f>
        <v/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4" t="str">
        <f>IF(ISERROR(VLOOKUP(F22,Verbindungen!$A$3:$C$32,3,FALSE)),"",(VLOOKUP(F22,Verbindungen!$A$3:$C$32,3,FALSE)))</f>
        <v/>
      </c>
      <c r="S22" s="54">
        <f t="shared" si="0"/>
        <v>0</v>
      </c>
      <c r="T22" s="55">
        <f t="shared" si="1"/>
        <v>0</v>
      </c>
      <c r="U22" s="56">
        <f t="shared" ref="U22:U30" si="2">IF(S22=1,(LN(2)*6.023E+23*I22)/(R22*$U$20),0)</f>
        <v>0</v>
      </c>
      <c r="V22" s="56">
        <f>IF(T22=1,(LN(2)*6.02E+23*I22*0.99275)/(R22*$V$20),0)</f>
        <v>0</v>
      </c>
      <c r="W22" s="56">
        <f t="shared" ref="W22:W30" si="3">IF(T22=1,(LN(2)*6.02E+23*I22*0.00715)/(R22*$W$20),0)</f>
        <v>0</v>
      </c>
      <c r="X22" s="56">
        <f t="shared" ref="X22:X30" si="4">IF(T22=1,(LN(2)*6.02E+23*I22*0.99275)/(R22*$X$20),0)</f>
        <v>0</v>
      </c>
      <c r="Y22" s="56">
        <f t="shared" ref="Y22:Y30" si="5">U22+V22+W22+X22</f>
        <v>0</v>
      </c>
    </row>
    <row r="23" spans="1:25" ht="15.75" x14ac:dyDescent="0.25">
      <c r="A23" s="50"/>
      <c r="B23" s="51">
        <f t="shared" ref="B23:B30" si="6">$E$16</f>
        <v>1</v>
      </c>
      <c r="C23" s="52" t="s">
        <v>121</v>
      </c>
      <c r="D23" s="61"/>
      <c r="E23" s="60"/>
      <c r="F23" s="62"/>
      <c r="G23" s="53" t="str">
        <f>IF(ISERROR(VLOOKUP(F23,Verbindungen!$A$3:$C$32,2,FALSE)),"",(VLOOKUP(F23,Verbindungen!$A$3:$C$32,2,FALSE)))</f>
        <v/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4" t="str">
        <f>IF(ISERROR(VLOOKUP(F23,Verbindungen!$A$3:$C$32,3,FALSE)),"",(VLOOKUP(F23,Verbindungen!$A$3:$C$32,3,FALSE)))</f>
        <v/>
      </c>
      <c r="S23" s="54">
        <f t="shared" si="0"/>
        <v>0</v>
      </c>
      <c r="T23" s="55">
        <f t="shared" si="1"/>
        <v>0</v>
      </c>
      <c r="U23" s="56">
        <f t="shared" si="2"/>
        <v>0</v>
      </c>
      <c r="V23" s="56">
        <f t="shared" ref="V23:V30" si="7">IF(T23=1,(LN(2)*6.02E+23*I23*0.99275)/(R23*$V$20),0)</f>
        <v>0</v>
      </c>
      <c r="W23" s="56">
        <f t="shared" si="3"/>
        <v>0</v>
      </c>
      <c r="X23" s="56">
        <f t="shared" si="4"/>
        <v>0</v>
      </c>
      <c r="Y23" s="56">
        <f>U23+V23+W23+X23</f>
        <v>0</v>
      </c>
    </row>
    <row r="24" spans="1:25" ht="15.75" x14ac:dyDescent="0.25">
      <c r="A24" s="50"/>
      <c r="B24" s="51">
        <f t="shared" si="6"/>
        <v>1</v>
      </c>
      <c r="C24" s="52" t="s">
        <v>122</v>
      </c>
      <c r="D24" s="61"/>
      <c r="E24" s="60"/>
      <c r="F24" s="62"/>
      <c r="G24" s="53" t="str">
        <f>IF(ISERROR(VLOOKUP(F24,Verbindungen!$A$3:$C$32,2,FALSE)),"",(VLOOKUP(F24,Verbindungen!$A$3:$C$32,2,FALSE)))</f>
        <v/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4" t="str">
        <f>IF(ISERROR(VLOOKUP(F24,Verbindungen!$A$3:$C$32,3,FALSE)),"",(VLOOKUP(F24,Verbindungen!$A$3:$C$32,3,FALSE)))</f>
        <v/>
      </c>
      <c r="S24" s="54">
        <f t="shared" si="0"/>
        <v>0</v>
      </c>
      <c r="T24" s="55">
        <f t="shared" si="1"/>
        <v>0</v>
      </c>
      <c r="U24" s="56">
        <f t="shared" si="2"/>
        <v>0</v>
      </c>
      <c r="V24" s="56">
        <f t="shared" si="7"/>
        <v>0</v>
      </c>
      <c r="W24" s="56">
        <f t="shared" si="3"/>
        <v>0</v>
      </c>
      <c r="X24" s="56">
        <f t="shared" si="4"/>
        <v>0</v>
      </c>
      <c r="Y24" s="56">
        <f t="shared" si="5"/>
        <v>0</v>
      </c>
    </row>
    <row r="25" spans="1:25" ht="15.75" x14ac:dyDescent="0.25">
      <c r="A25" s="50"/>
      <c r="B25" s="51">
        <f t="shared" si="6"/>
        <v>1</v>
      </c>
      <c r="C25" s="52" t="s">
        <v>123</v>
      </c>
      <c r="D25" s="61"/>
      <c r="E25" s="60"/>
      <c r="F25" s="62"/>
      <c r="G25" s="53" t="str">
        <f>IF(ISERROR(VLOOKUP(F25,Verbindungen!$A$3:$C$32,2,FALSE)),"",(VLOOKUP(F25,Verbindungen!$A$3:$C$32,2,FALSE)))</f>
        <v/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54" t="str">
        <f>IF(ISERROR(VLOOKUP(F25,Verbindungen!$A$3:$C$32,3,FALSE)),"",(VLOOKUP(F25,Verbindungen!$A$3:$C$32,3,FALSE)))</f>
        <v/>
      </c>
      <c r="S25" s="54">
        <f t="shared" si="0"/>
        <v>0</v>
      </c>
      <c r="T25" s="55">
        <f t="shared" si="1"/>
        <v>0</v>
      </c>
      <c r="U25" s="56">
        <f t="shared" si="2"/>
        <v>0</v>
      </c>
      <c r="V25" s="56">
        <f t="shared" si="7"/>
        <v>0</v>
      </c>
      <c r="W25" s="56">
        <f t="shared" si="3"/>
        <v>0</v>
      </c>
      <c r="X25" s="56">
        <f t="shared" si="4"/>
        <v>0</v>
      </c>
      <c r="Y25" s="56">
        <f t="shared" si="5"/>
        <v>0</v>
      </c>
    </row>
    <row r="26" spans="1:25" ht="15.75" x14ac:dyDescent="0.25">
      <c r="A26" s="50"/>
      <c r="B26" s="51">
        <f t="shared" si="6"/>
        <v>1</v>
      </c>
      <c r="C26" s="52" t="s">
        <v>124</v>
      </c>
      <c r="D26" s="61"/>
      <c r="E26" s="60"/>
      <c r="F26" s="62"/>
      <c r="G26" s="53" t="str">
        <f>IF(ISERROR(VLOOKUP(F26,Verbindungen!$A$3:$C$32,2,FALSE)),"",(VLOOKUP(F26,Verbindungen!$A$3:$C$32,2,FALSE)))</f>
        <v/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54" t="str">
        <f>IF(ISERROR(VLOOKUP(F26,Verbindungen!$A$3:$C$32,3,FALSE)),"",(VLOOKUP(F26,Verbindungen!$A$3:$C$32,3,FALSE)))</f>
        <v/>
      </c>
      <c r="S26" s="54">
        <f t="shared" si="0"/>
        <v>0</v>
      </c>
      <c r="T26" s="55">
        <f t="shared" si="1"/>
        <v>0</v>
      </c>
      <c r="U26" s="56">
        <f t="shared" si="2"/>
        <v>0</v>
      </c>
      <c r="V26" s="56">
        <f t="shared" si="7"/>
        <v>0</v>
      </c>
      <c r="W26" s="56">
        <f t="shared" si="3"/>
        <v>0</v>
      </c>
      <c r="X26" s="56">
        <f t="shared" si="4"/>
        <v>0</v>
      </c>
      <c r="Y26" s="56">
        <f t="shared" si="5"/>
        <v>0</v>
      </c>
    </row>
    <row r="27" spans="1:25" ht="15.75" x14ac:dyDescent="0.25">
      <c r="A27" s="50"/>
      <c r="B27" s="51">
        <f t="shared" si="6"/>
        <v>1</v>
      </c>
      <c r="C27" s="52" t="s">
        <v>125</v>
      </c>
      <c r="D27" s="61"/>
      <c r="E27" s="60"/>
      <c r="F27" s="62"/>
      <c r="G27" s="53" t="str">
        <f>IF(ISERROR(VLOOKUP(F27,Verbindungen!$A$3:$C$32,2,FALSE)),"",(VLOOKUP(F27,Verbindungen!$A$3:$C$32,2,FALSE)))</f>
        <v/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54" t="str">
        <f>IF(ISERROR(VLOOKUP(F27,Verbindungen!$A$3:$C$32,3,FALSE)),"",(VLOOKUP(F27,Verbindungen!$A$3:$C$32,3,FALSE)))</f>
        <v/>
      </c>
      <c r="S27" s="54">
        <f t="shared" si="0"/>
        <v>0</v>
      </c>
      <c r="T27" s="55">
        <f t="shared" si="1"/>
        <v>0</v>
      </c>
      <c r="U27" s="56">
        <f t="shared" si="2"/>
        <v>0</v>
      </c>
      <c r="V27" s="56">
        <f t="shared" si="7"/>
        <v>0</v>
      </c>
      <c r="W27" s="56">
        <f t="shared" si="3"/>
        <v>0</v>
      </c>
      <c r="X27" s="56">
        <f t="shared" si="4"/>
        <v>0</v>
      </c>
      <c r="Y27" s="56">
        <f t="shared" si="5"/>
        <v>0</v>
      </c>
    </row>
    <row r="28" spans="1:25" ht="15.75" x14ac:dyDescent="0.25">
      <c r="A28" s="50"/>
      <c r="B28" s="51">
        <f t="shared" si="6"/>
        <v>1</v>
      </c>
      <c r="C28" s="52" t="s">
        <v>126</v>
      </c>
      <c r="D28" s="61"/>
      <c r="E28" s="60"/>
      <c r="F28" s="62"/>
      <c r="G28" s="53" t="str">
        <f>IF(ISERROR(VLOOKUP(F28,Verbindungen!$A$3:$C$32,2,FALSE)),"",(VLOOKUP(F28,Verbindungen!$A$3:$C$32,2,FALSE)))</f>
        <v/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4" t="str">
        <f>IF(ISERROR(VLOOKUP(F28,Verbindungen!$A$3:$C$32,3,FALSE)),"",(VLOOKUP(F28,Verbindungen!$A$3:$C$32,3,FALSE)))</f>
        <v/>
      </c>
      <c r="S28" s="54">
        <f t="shared" si="0"/>
        <v>0</v>
      </c>
      <c r="T28" s="55">
        <f t="shared" si="1"/>
        <v>0</v>
      </c>
      <c r="U28" s="56">
        <f t="shared" si="2"/>
        <v>0</v>
      </c>
      <c r="V28" s="56">
        <f t="shared" si="7"/>
        <v>0</v>
      </c>
      <c r="W28" s="56">
        <f t="shared" si="3"/>
        <v>0</v>
      </c>
      <c r="X28" s="56">
        <f t="shared" si="4"/>
        <v>0</v>
      </c>
      <c r="Y28" s="56">
        <f t="shared" si="5"/>
        <v>0</v>
      </c>
    </row>
    <row r="29" spans="1:25" ht="15.75" x14ac:dyDescent="0.25">
      <c r="A29" s="50"/>
      <c r="B29" s="51">
        <f t="shared" si="6"/>
        <v>1</v>
      </c>
      <c r="C29" s="52" t="s">
        <v>127</v>
      </c>
      <c r="D29" s="61"/>
      <c r="E29" s="60"/>
      <c r="F29" s="62"/>
      <c r="G29" s="53" t="str">
        <f>IF(ISERROR(VLOOKUP(F29,Verbindungen!$A$3:$C$32,2,FALSE)),"",(VLOOKUP(F29,Verbindungen!$A$3:$C$32,2,FALSE)))</f>
        <v/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54" t="str">
        <f>IF(ISERROR(VLOOKUP(F29,Verbindungen!$A$3:$C$32,3,FALSE)),"",(VLOOKUP(F29,Verbindungen!$A$3:$C$32,3,FALSE)))</f>
        <v/>
      </c>
      <c r="S29" s="54">
        <f t="shared" si="0"/>
        <v>0</v>
      </c>
      <c r="T29" s="55">
        <f t="shared" si="1"/>
        <v>0</v>
      </c>
      <c r="U29" s="56">
        <f t="shared" si="2"/>
        <v>0</v>
      </c>
      <c r="V29" s="56">
        <f t="shared" si="7"/>
        <v>0</v>
      </c>
      <c r="W29" s="56">
        <f t="shared" si="3"/>
        <v>0</v>
      </c>
      <c r="X29" s="56">
        <f t="shared" si="4"/>
        <v>0</v>
      </c>
      <c r="Y29" s="56">
        <f t="shared" si="5"/>
        <v>0</v>
      </c>
    </row>
    <row r="30" spans="1:25" ht="15.75" customHeight="1" x14ac:dyDescent="0.25">
      <c r="A30" s="50"/>
      <c r="B30" s="51">
        <f t="shared" si="6"/>
        <v>1</v>
      </c>
      <c r="C30" s="52" t="s">
        <v>128</v>
      </c>
      <c r="D30" s="61"/>
      <c r="E30" s="60"/>
      <c r="F30" s="62"/>
      <c r="G30" s="53" t="str">
        <f>IF(ISERROR(VLOOKUP(F30,Verbindungen!$A$3:$C$32,2,FALSE)),"",(VLOOKUP(F30,Verbindungen!$A$3:$C$32,2,FALSE)))</f>
        <v/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54" t="str">
        <f>IF(ISERROR(VLOOKUP(F30,Verbindungen!$A$3:$C$32,3,FALSE)),"",(VLOOKUP(F30,Verbindungen!$A$3:$C$32,3,FALSE)))</f>
        <v/>
      </c>
      <c r="S30" s="54">
        <f t="shared" si="0"/>
        <v>0</v>
      </c>
      <c r="T30" s="55">
        <f t="shared" si="1"/>
        <v>0</v>
      </c>
      <c r="U30" s="56">
        <f t="shared" si="2"/>
        <v>0</v>
      </c>
      <c r="V30" s="56">
        <f t="shared" si="7"/>
        <v>0</v>
      </c>
      <c r="W30" s="56">
        <f t="shared" si="3"/>
        <v>0</v>
      </c>
      <c r="X30" s="56">
        <f t="shared" si="4"/>
        <v>0</v>
      </c>
      <c r="Y30" s="56">
        <f t="shared" si="5"/>
        <v>0</v>
      </c>
    </row>
    <row r="31" spans="1:25" ht="15.75" x14ac:dyDescent="0.25">
      <c r="D31" s="57"/>
      <c r="E31" s="57"/>
      <c r="F31" s="58"/>
    </row>
    <row r="32" spans="1:25" ht="15.75" x14ac:dyDescent="0.25">
      <c r="D32" s="57"/>
      <c r="E32" s="57"/>
      <c r="F32" s="58"/>
      <c r="Q32" s="71" t="s">
        <v>151</v>
      </c>
      <c r="U32" s="70">
        <f>SUM(U21:U31)</f>
        <v>0</v>
      </c>
      <c r="V32" s="70">
        <f t="shared" ref="V32:Y32" si="8">SUM(V21:V31)</f>
        <v>0</v>
      </c>
      <c r="W32" s="70">
        <f t="shared" si="8"/>
        <v>0</v>
      </c>
      <c r="X32" s="70">
        <f t="shared" si="8"/>
        <v>0</v>
      </c>
      <c r="Y32" s="70">
        <f t="shared" si="8"/>
        <v>0</v>
      </c>
    </row>
    <row r="33" spans="3:30" x14ac:dyDescent="0.25">
      <c r="D33" s="59" t="s">
        <v>114</v>
      </c>
    </row>
    <row r="34" spans="3:30" s="27" customFormat="1" ht="3.75" customHeight="1" x14ac:dyDescent="0.25">
      <c r="C34" s="36"/>
      <c r="X34" s="31"/>
      <c r="Y34" s="31"/>
    </row>
    <row r="35" spans="3:30" s="26" customFormat="1" x14ac:dyDescent="0.25">
      <c r="C35" s="37"/>
      <c r="D35" s="26" t="s">
        <v>117</v>
      </c>
      <c r="X35" s="33"/>
      <c r="Y35" s="33"/>
    </row>
    <row r="36" spans="3:30" s="26" customFormat="1" ht="3.75" customHeight="1" x14ac:dyDescent="0.25">
      <c r="C36" s="37"/>
      <c r="X36" s="33"/>
      <c r="Y36" s="33"/>
    </row>
    <row r="37" spans="3:30" s="27" customFormat="1" ht="15" customHeight="1" x14ac:dyDescent="0.25">
      <c r="C37" s="36"/>
      <c r="D37" s="27" t="s">
        <v>115</v>
      </c>
      <c r="X37" s="31"/>
      <c r="Y37" s="31"/>
      <c r="Z37" s="39"/>
      <c r="AA37" s="39"/>
      <c r="AB37" s="39"/>
      <c r="AC37" s="39"/>
      <c r="AD37" s="39"/>
    </row>
    <row r="38" spans="3:30" s="27" customFormat="1" ht="3.75" customHeight="1" x14ac:dyDescent="0.25">
      <c r="C38" s="36"/>
      <c r="X38" s="31"/>
      <c r="Y38" s="31"/>
      <c r="Z38" s="39"/>
      <c r="AA38" s="39"/>
      <c r="AB38" s="39"/>
      <c r="AC38" s="39"/>
      <c r="AD38" s="39"/>
    </row>
    <row r="39" spans="3:30" s="27" customFormat="1" ht="15" customHeight="1" x14ac:dyDescent="0.25">
      <c r="C39" s="36"/>
      <c r="D39" s="27" t="s">
        <v>118</v>
      </c>
      <c r="X39" s="31"/>
      <c r="Y39" s="31"/>
      <c r="Z39" s="39"/>
      <c r="AA39" s="39"/>
      <c r="AB39" s="39"/>
      <c r="AC39" s="39"/>
      <c r="AD39" s="39"/>
    </row>
    <row r="40" spans="3:30" s="27" customFormat="1" ht="3.75" customHeight="1" x14ac:dyDescent="0.25">
      <c r="C40" s="36"/>
      <c r="X40" s="31"/>
      <c r="Y40" s="31"/>
      <c r="Z40" s="39"/>
      <c r="AA40" s="39"/>
      <c r="AB40" s="39"/>
      <c r="AC40" s="39"/>
      <c r="AD40" s="39"/>
    </row>
    <row r="41" spans="3:30" s="27" customFormat="1" ht="15" customHeight="1" x14ac:dyDescent="0.25">
      <c r="C41" s="36"/>
      <c r="D41" s="27" t="s">
        <v>116</v>
      </c>
      <c r="X41" s="31"/>
      <c r="Y41" s="31"/>
      <c r="Z41" s="39"/>
      <c r="AA41" s="39"/>
      <c r="AB41" s="39"/>
      <c r="AC41" s="39"/>
      <c r="AD41" s="39"/>
    </row>
    <row r="42" spans="3:30" s="27" customFormat="1" ht="3.75" customHeight="1" x14ac:dyDescent="0.25">
      <c r="C42" s="36"/>
      <c r="X42" s="31"/>
      <c r="Y42" s="31"/>
      <c r="Z42" s="39"/>
      <c r="AA42" s="39"/>
      <c r="AB42" s="39"/>
      <c r="AC42" s="39"/>
      <c r="AD42" s="39"/>
    </row>
    <row r="43" spans="3:30" s="27" customFormat="1" ht="3.75" customHeight="1" x14ac:dyDescent="0.25">
      <c r="C43" s="36"/>
      <c r="X43" s="31"/>
      <c r="Y43" s="31"/>
      <c r="Z43" s="39"/>
      <c r="AA43" s="39"/>
      <c r="AB43" s="39"/>
      <c r="AC43" s="39"/>
      <c r="AD43" s="39"/>
    </row>
    <row r="44" spans="3:30" s="27" customFormat="1" x14ac:dyDescent="0.25">
      <c r="C44" s="36"/>
      <c r="X44" s="31"/>
      <c r="Y44" s="31"/>
      <c r="Z44" s="39"/>
      <c r="AA44" s="39"/>
      <c r="AB44" s="39"/>
      <c r="AC44" s="39"/>
      <c r="AD44" s="39"/>
    </row>
    <row r="45" spans="3:30" s="27" customFormat="1" ht="3" customHeight="1" x14ac:dyDescent="0.25">
      <c r="C45" s="36"/>
      <c r="X45" s="31"/>
      <c r="Y45" s="31"/>
      <c r="Z45" s="39"/>
      <c r="AA45" s="39"/>
      <c r="AB45" s="39"/>
      <c r="AC45" s="39"/>
      <c r="AD45" s="39"/>
    </row>
    <row r="46" spans="3:30" s="27" customFormat="1" x14ac:dyDescent="0.25">
      <c r="C46" s="36"/>
      <c r="X46" s="31"/>
      <c r="Y46" s="31"/>
      <c r="Z46" s="39"/>
      <c r="AA46" s="39"/>
      <c r="AB46" s="39"/>
      <c r="AC46" s="39"/>
      <c r="AD46" s="39"/>
    </row>
  </sheetData>
  <sheetProtection algorithmName="SHA-512" hashValue="M7cu3t+N8GamXr/duIPbz3F4keIjWWvsgYhnSRZhMBX5A2SSA0ga2rUDTdeEb+ygNvBjuI3WdPZaesIKsQgKQA==" saltValue="Nvk4Y9FZ8GJ9viAI10C4vg==" spinCount="100000" sheet="1" objects="1" scenarios="1" selectLockedCells="1"/>
  <mergeCells count="9">
    <mergeCell ref="B19:C19"/>
    <mergeCell ref="K18:N18"/>
    <mergeCell ref="D3:L3"/>
    <mergeCell ref="D10:O10"/>
    <mergeCell ref="C12:D12"/>
    <mergeCell ref="E12:O12"/>
    <mergeCell ref="O18:Q18"/>
    <mergeCell ref="C14:D14"/>
    <mergeCell ref="C16:D16"/>
  </mergeCells>
  <conditionalFormatting sqref="U21:X30">
    <cfRule type="cellIs" dxfId="3" priority="2" operator="equal">
      <formula>0</formula>
    </cfRule>
  </conditionalFormatting>
  <conditionalFormatting sqref="Y21:Y30">
    <cfRule type="cellIs" dxfId="2" priority="1" operator="equal">
      <formula>0</formula>
    </cfRule>
  </conditionalFormatting>
  <dataValidations count="11">
    <dataValidation type="list" allowBlank="1" showInputMessage="1" showErrorMessage="1" sqref="F21:F30">
      <formula1>Verbindung</formula1>
    </dataValidation>
    <dataValidation type="list" allowBlank="1" showInputMessage="1" showErrorMessage="1" sqref="K21:K30">
      <formula1>Typ</formula1>
    </dataValidation>
    <dataValidation type="list" allowBlank="1" showInputMessage="1" showErrorMessage="1" sqref="L21:L30">
      <formula1>Verschluss</formula1>
    </dataValidation>
    <dataValidation type="list" allowBlank="1" showInputMessage="1" showErrorMessage="1" sqref="M21:M30">
      <formula1>Behältervolumen</formula1>
    </dataValidation>
    <dataValidation type="list" allowBlank="1" showInputMessage="1" showErrorMessage="1" sqref="N21:N30">
      <formula1>Material</formula1>
    </dataValidation>
    <dataValidation type="list" allowBlank="1" showInputMessage="1" showErrorMessage="1" sqref="O21:O30">
      <formula1>Aggregatzustand</formula1>
    </dataValidation>
    <dataValidation type="list" allowBlank="1" showInputMessage="1" showErrorMessage="1" sqref="P21:P30">
      <formula1>Farbe</formula1>
    </dataValidation>
    <dataValidation type="list" allowBlank="1" showInputMessage="1" showErrorMessage="1" sqref="Q21:Q30">
      <formula1>Füllvolumen</formula1>
    </dataValidation>
    <dataValidation type="whole" allowBlank="1" showInputMessage="1" showErrorMessage="1" errorTitle="Meldung" error="Bitte Gewicht für den  Inhalt angeben. Ist dies nicht möglich bitte Gesamtgewicht ansetzen!" sqref="I21:I30">
      <formula1>1</formula1>
      <formula2>5000</formula2>
    </dataValidation>
    <dataValidation type="list" allowBlank="1" showInputMessage="1" showErrorMessage="1" sqref="E21:E30">
      <formula1>Verbindungsart</formula1>
    </dataValidation>
    <dataValidation type="list" allowBlank="1" errorTitle="Meldung" error="Bitte Gewicht für den  Inhalt angeben. Ist dies nicht möglich bitte Gesamtgewicht ansetzen!" sqref="J21:J30">
      <formula1>Bilder</formula1>
    </dataValidation>
  </dataValidation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8"/>
  <sheetViews>
    <sheetView zoomScaleNormal="100" workbookViewId="0">
      <selection activeCell="D37" sqref="D37"/>
    </sheetView>
  </sheetViews>
  <sheetFormatPr baseColWidth="10" defaultRowHeight="15" x14ac:dyDescent="0.25"/>
  <cols>
    <col min="1" max="1" width="2.7109375" customWidth="1"/>
    <col min="2" max="2" width="11.42578125" style="63"/>
    <col min="5" max="5" width="11.42578125" style="74"/>
    <col min="6" max="6" width="13.28515625" style="74" customWidth="1"/>
    <col min="7" max="7" width="1.140625" customWidth="1"/>
    <col min="8" max="8" width="11.42578125" style="74"/>
    <col min="9" max="9" width="13.28515625" style="74" customWidth="1"/>
    <col min="10" max="10" width="1.140625" customWidth="1"/>
    <col min="11" max="11" width="11.42578125" style="74"/>
    <col min="12" max="12" width="13.28515625" style="74" customWidth="1"/>
    <col min="13" max="13" width="1.140625" customWidth="1"/>
    <col min="14" max="14" width="11.42578125" style="74"/>
    <col min="15" max="15" width="13.28515625" style="74" customWidth="1"/>
    <col min="16" max="16" width="1.140625" customWidth="1"/>
    <col min="17" max="17" width="11.42578125" style="74"/>
    <col min="18" max="18" width="13.28515625" style="74" customWidth="1"/>
    <col min="19" max="19" width="1.140625" customWidth="1"/>
    <col min="20" max="20" width="11.42578125" style="74"/>
    <col min="21" max="21" width="13.28515625" style="74" customWidth="1"/>
    <col min="22" max="22" width="1.140625" customWidth="1"/>
    <col min="23" max="23" width="11.42578125" style="74"/>
    <col min="24" max="24" width="13.28515625" style="74" customWidth="1"/>
    <col min="25" max="25" width="1.140625" customWidth="1"/>
    <col min="26" max="26" width="11.42578125" style="74"/>
    <col min="27" max="27" width="13.28515625" style="74" customWidth="1"/>
    <col min="28" max="28" width="1.140625" customWidth="1"/>
    <col min="29" max="29" width="11.42578125" style="74"/>
    <col min="30" max="30" width="13.28515625" style="74" customWidth="1"/>
    <col min="31" max="31" width="1.140625" customWidth="1"/>
    <col min="32" max="32" width="11.42578125" style="74"/>
    <col min="33" max="33" width="13.28515625" style="74" customWidth="1"/>
  </cols>
  <sheetData>
    <row r="1" spans="2:33" x14ac:dyDescent="0.25">
      <c r="B1" s="86" t="s">
        <v>129</v>
      </c>
    </row>
    <row r="2" spans="2:33" ht="4.5" customHeight="1" x14ac:dyDescent="0.25"/>
    <row r="3" spans="2:33" ht="8.25" customHeight="1" x14ac:dyDescent="0.25">
      <c r="T3"/>
      <c r="U3"/>
      <c r="W3"/>
      <c r="X3"/>
      <c r="Z3"/>
      <c r="AA3"/>
      <c r="AC3"/>
      <c r="AD3"/>
      <c r="AF3"/>
      <c r="AG3"/>
    </row>
    <row r="4" spans="2:33" x14ac:dyDescent="0.25">
      <c r="B4" s="63" t="s">
        <v>130</v>
      </c>
      <c r="E4" s="106" t="str">
        <f ca="1">Eingabe!D10</f>
        <v>Formblatt zur Abfallerhebung f.  Uran- und  Thoriumverbindungen.xlsx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T4" s="106" t="str">
        <f ca="1">Eingabe!D10</f>
        <v>Formblatt zur Abfallerhebung f.  Uran- und  Thoriumverbindungen.xlsx</v>
      </c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8"/>
    </row>
    <row r="5" spans="2:33" ht="5.25" customHeight="1" x14ac:dyDescent="0.25"/>
    <row r="6" spans="2:33" ht="60" customHeight="1" x14ac:dyDescent="0.25">
      <c r="B6" s="63" t="s">
        <v>132</v>
      </c>
      <c r="E6" s="109">
        <f>Eingabe!$E12</f>
        <v>0</v>
      </c>
      <c r="F6" s="110"/>
      <c r="G6" s="110"/>
      <c r="H6" s="110"/>
      <c r="I6" s="111"/>
      <c r="J6" s="83"/>
      <c r="K6" s="118"/>
      <c r="L6" s="118"/>
      <c r="M6" s="83"/>
      <c r="N6" s="118"/>
      <c r="O6" s="118"/>
      <c r="P6" s="83"/>
      <c r="Q6" s="118"/>
      <c r="R6" s="118"/>
      <c r="S6" s="83"/>
      <c r="T6" s="109">
        <f>Eingabe!$E12</f>
        <v>0</v>
      </c>
      <c r="U6" s="110"/>
      <c r="V6" s="110"/>
      <c r="W6" s="110"/>
      <c r="X6" s="111"/>
      <c r="Y6" s="83"/>
      <c r="Z6" s="118"/>
      <c r="AA6" s="118"/>
      <c r="AB6" s="83"/>
      <c r="AC6" s="118"/>
      <c r="AD6" s="118"/>
      <c r="AE6" s="83"/>
      <c r="AF6" s="118"/>
      <c r="AG6" s="118"/>
    </row>
    <row r="7" spans="2:33" ht="3.75" customHeight="1" x14ac:dyDescent="0.25">
      <c r="H7" s="78"/>
      <c r="I7" s="78"/>
      <c r="J7" s="83"/>
      <c r="K7" s="78"/>
      <c r="L7" s="78"/>
      <c r="M7" s="83"/>
      <c r="N7" s="78"/>
      <c r="O7" s="78"/>
      <c r="P7" s="83"/>
      <c r="Q7" s="78"/>
      <c r="R7" s="78"/>
      <c r="S7" s="83"/>
      <c r="W7" s="78"/>
      <c r="X7" s="78"/>
      <c r="Y7" s="83"/>
      <c r="Z7" s="78"/>
      <c r="AA7" s="78"/>
      <c r="AB7" s="83"/>
      <c r="AC7" s="78"/>
      <c r="AD7" s="78"/>
      <c r="AE7" s="83"/>
      <c r="AF7" s="78"/>
      <c r="AG7" s="78"/>
    </row>
    <row r="8" spans="2:33" x14ac:dyDescent="0.25">
      <c r="B8" s="63" t="s">
        <v>131</v>
      </c>
      <c r="E8" s="112">
        <f>Eingabe!$E14</f>
        <v>0</v>
      </c>
      <c r="F8" s="113"/>
      <c r="H8" s="84"/>
      <c r="I8" s="78"/>
      <c r="J8" s="83"/>
      <c r="K8" s="84"/>
      <c r="L8" s="78"/>
      <c r="M8" s="83"/>
      <c r="N8" s="84"/>
      <c r="O8" s="78"/>
      <c r="P8" s="83"/>
      <c r="Q8" s="84"/>
      <c r="R8" s="78"/>
      <c r="S8" s="83"/>
      <c r="T8" s="112">
        <f>Eingabe!$E14</f>
        <v>0</v>
      </c>
      <c r="U8" s="113"/>
      <c r="W8" s="84"/>
      <c r="X8" s="78"/>
      <c r="Y8" s="83"/>
      <c r="Z8" s="84"/>
      <c r="AA8" s="78"/>
      <c r="AB8" s="83"/>
      <c r="AC8" s="84"/>
      <c r="AD8" s="78"/>
      <c r="AE8" s="83"/>
      <c r="AF8" s="84"/>
      <c r="AG8" s="78"/>
    </row>
    <row r="9" spans="2:33" ht="3" customHeight="1" x14ac:dyDescent="0.25">
      <c r="H9" s="78"/>
      <c r="I9" s="78"/>
      <c r="J9" s="83"/>
      <c r="K9" s="78"/>
      <c r="L9" s="78"/>
      <c r="M9" s="83"/>
      <c r="N9" s="78"/>
      <c r="O9" s="78"/>
      <c r="P9" s="83"/>
      <c r="Q9" s="78"/>
      <c r="R9" s="78"/>
      <c r="S9" s="83"/>
      <c r="W9" s="78"/>
      <c r="X9" s="78"/>
      <c r="Y9" s="83"/>
      <c r="Z9" s="78"/>
      <c r="AA9" s="78"/>
      <c r="AB9" s="83"/>
      <c r="AC9" s="78"/>
      <c r="AD9" s="78"/>
      <c r="AE9" s="83"/>
      <c r="AF9" s="78"/>
      <c r="AG9" s="78"/>
    </row>
    <row r="10" spans="2:33" x14ac:dyDescent="0.25">
      <c r="B10" s="63" t="s">
        <v>133</v>
      </c>
      <c r="E10" s="114">
        <f>Eingabe!$E16</f>
        <v>1</v>
      </c>
      <c r="F10" s="115"/>
      <c r="J10" s="83"/>
      <c r="K10" s="85"/>
      <c r="L10" s="78"/>
      <c r="M10" s="83"/>
      <c r="N10" s="85"/>
      <c r="O10" s="78"/>
      <c r="P10" s="83"/>
      <c r="Q10" s="85"/>
      <c r="R10" s="78"/>
      <c r="S10" s="83"/>
      <c r="T10" s="114">
        <f>Eingabe!$E16</f>
        <v>1</v>
      </c>
      <c r="U10" s="115"/>
      <c r="Y10" s="83"/>
      <c r="Z10" s="85"/>
      <c r="AA10" s="78"/>
      <c r="AB10" s="83"/>
      <c r="AC10" s="85"/>
      <c r="AD10" s="78"/>
      <c r="AE10" s="83"/>
      <c r="AF10" s="85"/>
      <c r="AG10" s="78"/>
    </row>
    <row r="12" spans="2:33" ht="21" customHeight="1" x14ac:dyDescent="0.25">
      <c r="B12" s="138" t="s">
        <v>134</v>
      </c>
      <c r="C12" s="138"/>
      <c r="E12" s="79">
        <f>Eingabe!$B21</f>
        <v>1</v>
      </c>
      <c r="F12" s="80" t="str">
        <f>Eingabe!$C21</f>
        <v>.1</v>
      </c>
      <c r="G12" s="81"/>
      <c r="H12" s="79">
        <f>Eingabe!$B22</f>
        <v>1</v>
      </c>
      <c r="I12" s="80" t="str">
        <f>Eingabe!$C22</f>
        <v>.2</v>
      </c>
      <c r="J12" s="81"/>
      <c r="K12" s="79">
        <f>Eingabe!$B23</f>
        <v>1</v>
      </c>
      <c r="L12" s="80" t="str">
        <f>Eingabe!$C23</f>
        <v>.3</v>
      </c>
      <c r="M12" s="81"/>
      <c r="N12" s="79">
        <f>Eingabe!$B24</f>
        <v>1</v>
      </c>
      <c r="O12" s="80" t="str">
        <f>Eingabe!$C24</f>
        <v>.4</v>
      </c>
      <c r="P12" s="81"/>
      <c r="Q12" s="79">
        <f>Eingabe!$B25</f>
        <v>1</v>
      </c>
      <c r="R12" s="80" t="str">
        <f>Eingabe!$C25</f>
        <v>.5</v>
      </c>
      <c r="S12" s="81"/>
      <c r="T12" s="79">
        <f>Eingabe!$B26</f>
        <v>1</v>
      </c>
      <c r="U12" s="80" t="str">
        <f>Eingabe!$C26</f>
        <v>.6</v>
      </c>
      <c r="V12" s="81"/>
      <c r="W12" s="79">
        <f>Eingabe!$B27</f>
        <v>1</v>
      </c>
      <c r="X12" s="80" t="str">
        <f>Eingabe!$C27</f>
        <v>.7</v>
      </c>
      <c r="Y12" s="81"/>
      <c r="Z12" s="79">
        <f>Eingabe!$B28</f>
        <v>1</v>
      </c>
      <c r="AA12" s="80" t="str">
        <f>Eingabe!$C28</f>
        <v>.8</v>
      </c>
      <c r="AB12" s="81"/>
      <c r="AC12" s="79">
        <f>Eingabe!$B29</f>
        <v>1</v>
      </c>
      <c r="AD12" s="80" t="str">
        <f>Eingabe!$C29</f>
        <v>.9</v>
      </c>
      <c r="AE12" s="81"/>
      <c r="AF12" s="79">
        <f>Eingabe!$B30</f>
        <v>1</v>
      </c>
      <c r="AG12" s="80" t="str">
        <f>Eingabe!$C30</f>
        <v>.10</v>
      </c>
    </row>
    <row r="13" spans="2:33" ht="3" customHeight="1" x14ac:dyDescent="0.25">
      <c r="B13" s="87"/>
      <c r="C13" s="88"/>
    </row>
    <row r="14" spans="2:33" x14ac:dyDescent="0.25">
      <c r="B14" s="137" t="s">
        <v>47</v>
      </c>
      <c r="C14" s="137"/>
      <c r="E14" s="119">
        <f>Eingabe!$D21</f>
        <v>0</v>
      </c>
      <c r="F14" s="120"/>
      <c r="H14" s="119">
        <f>Eingabe!$D22</f>
        <v>0</v>
      </c>
      <c r="I14" s="120"/>
      <c r="K14" s="119">
        <f>Eingabe!$D23</f>
        <v>0</v>
      </c>
      <c r="L14" s="120"/>
      <c r="N14" s="119">
        <f>Eingabe!$D24</f>
        <v>0</v>
      </c>
      <c r="O14" s="120"/>
      <c r="Q14" s="119">
        <f>Eingabe!$D25</f>
        <v>0</v>
      </c>
      <c r="R14" s="120"/>
      <c r="T14" s="119">
        <f>Eingabe!$D26</f>
        <v>0</v>
      </c>
      <c r="U14" s="120"/>
      <c r="W14" s="119">
        <f>Eingabe!$D27</f>
        <v>0</v>
      </c>
      <c r="X14" s="120"/>
      <c r="Z14" s="119">
        <f>Eingabe!$D28</f>
        <v>0</v>
      </c>
      <c r="AA14" s="120"/>
      <c r="AC14" s="119">
        <f>Eingabe!$D29</f>
        <v>0</v>
      </c>
      <c r="AD14" s="120"/>
      <c r="AF14" s="119">
        <f>Eingabe!$D30</f>
        <v>0</v>
      </c>
      <c r="AG14" s="120"/>
    </row>
    <row r="15" spans="2:33" x14ac:dyDescent="0.25">
      <c r="B15" s="137"/>
      <c r="C15" s="137"/>
      <c r="E15" s="121"/>
      <c r="F15" s="122"/>
      <c r="H15" s="121"/>
      <c r="I15" s="122"/>
      <c r="K15" s="121"/>
      <c r="L15" s="122"/>
      <c r="N15" s="121"/>
      <c r="O15" s="122"/>
      <c r="Q15" s="121"/>
      <c r="R15" s="122"/>
      <c r="T15" s="121"/>
      <c r="U15" s="122"/>
      <c r="W15" s="121"/>
      <c r="X15" s="122"/>
      <c r="Z15" s="121"/>
      <c r="AA15" s="122"/>
      <c r="AC15" s="121"/>
      <c r="AD15" s="122"/>
      <c r="AF15" s="121"/>
      <c r="AG15" s="122"/>
    </row>
    <row r="16" spans="2:33" x14ac:dyDescent="0.25">
      <c r="B16" s="137"/>
      <c r="C16" s="137"/>
      <c r="E16" s="123"/>
      <c r="F16" s="124"/>
      <c r="H16" s="123"/>
      <c r="I16" s="124"/>
      <c r="K16" s="123"/>
      <c r="L16" s="124"/>
      <c r="N16" s="123"/>
      <c r="O16" s="124"/>
      <c r="Q16" s="123"/>
      <c r="R16" s="124"/>
      <c r="T16" s="123"/>
      <c r="U16" s="124"/>
      <c r="W16" s="123"/>
      <c r="X16" s="124"/>
      <c r="Z16" s="123"/>
      <c r="AA16" s="124"/>
      <c r="AC16" s="123"/>
      <c r="AD16" s="124"/>
      <c r="AF16" s="123"/>
      <c r="AG16" s="124"/>
    </row>
    <row r="17" spans="2:33" ht="3" customHeight="1" x14ac:dyDescent="0.25">
      <c r="B17" s="87"/>
      <c r="C17" s="88"/>
    </row>
    <row r="18" spans="2:33" x14ac:dyDescent="0.25">
      <c r="B18" s="138" t="s">
        <v>78</v>
      </c>
      <c r="C18" s="138"/>
      <c r="E18" s="125">
        <f>Eingabe!$E21</f>
        <v>0</v>
      </c>
      <c r="F18" s="117"/>
      <c r="G18" s="82"/>
      <c r="H18" s="125">
        <f>Eingabe!$E22</f>
        <v>0</v>
      </c>
      <c r="I18" s="117"/>
      <c r="J18" s="82"/>
      <c r="K18" s="125">
        <f>Eingabe!$E23</f>
        <v>0</v>
      </c>
      <c r="L18" s="117"/>
      <c r="M18" s="82"/>
      <c r="N18" s="125">
        <f>Eingabe!$E24</f>
        <v>0</v>
      </c>
      <c r="O18" s="117"/>
      <c r="P18" s="82"/>
      <c r="Q18" s="125">
        <f>Eingabe!$E25</f>
        <v>0</v>
      </c>
      <c r="R18" s="117"/>
      <c r="S18" s="82"/>
      <c r="T18" s="125">
        <f>Eingabe!$E26</f>
        <v>0</v>
      </c>
      <c r="U18" s="117"/>
      <c r="V18" s="82"/>
      <c r="W18" s="125">
        <f>Eingabe!$E27</f>
        <v>0</v>
      </c>
      <c r="X18" s="117"/>
      <c r="Y18" s="82"/>
      <c r="Z18" s="125">
        <f>Eingabe!$E28</f>
        <v>0</v>
      </c>
      <c r="AA18" s="117"/>
      <c r="AB18" s="82"/>
      <c r="AC18" s="125">
        <f>Eingabe!$E29</f>
        <v>0</v>
      </c>
      <c r="AD18" s="117"/>
      <c r="AE18" s="82"/>
      <c r="AF18" s="125">
        <f>Eingabe!$E30</f>
        <v>0</v>
      </c>
      <c r="AG18" s="117"/>
    </row>
    <row r="19" spans="2:33" ht="3" customHeight="1" x14ac:dyDescent="0.25">
      <c r="B19" s="87"/>
      <c r="C19" s="88"/>
    </row>
    <row r="20" spans="2:33" x14ac:dyDescent="0.25">
      <c r="B20" s="138" t="s">
        <v>135</v>
      </c>
      <c r="C20" s="138"/>
      <c r="E20" s="125">
        <f>Eingabe!$F21</f>
        <v>0</v>
      </c>
      <c r="F20" s="117"/>
      <c r="H20" s="125">
        <f>Eingabe!$F22</f>
        <v>0</v>
      </c>
      <c r="I20" s="117"/>
      <c r="K20" s="125">
        <f>Eingabe!$F23</f>
        <v>0</v>
      </c>
      <c r="L20" s="117"/>
      <c r="N20" s="125">
        <f>Eingabe!$F24</f>
        <v>0</v>
      </c>
      <c r="O20" s="117"/>
      <c r="Q20" s="125">
        <f>Eingabe!$F25</f>
        <v>0</v>
      </c>
      <c r="R20" s="117"/>
      <c r="T20" s="125">
        <f>Eingabe!$F26</f>
        <v>0</v>
      </c>
      <c r="U20" s="117"/>
      <c r="W20" s="125">
        <f>Eingabe!$F27</f>
        <v>0</v>
      </c>
      <c r="X20" s="117"/>
      <c r="Z20" s="125">
        <f>Eingabe!$F28</f>
        <v>0</v>
      </c>
      <c r="AA20" s="117"/>
      <c r="AC20" s="125">
        <f>Eingabe!$F29</f>
        <v>0</v>
      </c>
      <c r="AD20" s="117"/>
      <c r="AF20" s="125">
        <f>Eingabe!$F30</f>
        <v>0</v>
      </c>
      <c r="AG20" s="117"/>
    </row>
    <row r="21" spans="2:33" ht="3" customHeight="1" x14ac:dyDescent="0.25">
      <c r="B21" s="87"/>
      <c r="C21" s="88"/>
    </row>
    <row r="22" spans="2:33" x14ac:dyDescent="0.25">
      <c r="B22" s="138" t="s">
        <v>36</v>
      </c>
      <c r="C22" s="138"/>
      <c r="E22" s="125" t="str">
        <f>Eingabe!$G21</f>
        <v/>
      </c>
      <c r="F22" s="117"/>
      <c r="H22" s="125" t="str">
        <f>Eingabe!$G22</f>
        <v/>
      </c>
      <c r="I22" s="117"/>
      <c r="K22" s="125" t="str">
        <f>Eingabe!$G23</f>
        <v/>
      </c>
      <c r="L22" s="117"/>
      <c r="N22" s="125" t="str">
        <f>Eingabe!$G24</f>
        <v/>
      </c>
      <c r="O22" s="117"/>
      <c r="Q22" s="125" t="str">
        <f>Eingabe!$G25</f>
        <v/>
      </c>
      <c r="R22" s="117"/>
      <c r="T22" s="125" t="str">
        <f>Eingabe!$G26</f>
        <v/>
      </c>
      <c r="U22" s="117"/>
      <c r="W22" s="125" t="str">
        <f>Eingabe!$G27</f>
        <v/>
      </c>
      <c r="X22" s="117"/>
      <c r="Z22" s="125" t="str">
        <f>Eingabe!$G28</f>
        <v/>
      </c>
      <c r="AA22" s="117"/>
      <c r="AC22" s="125" t="str">
        <f>Eingabe!$G29</f>
        <v/>
      </c>
      <c r="AD22" s="117"/>
      <c r="AF22" s="125" t="str">
        <f>Eingabe!$G30</f>
        <v/>
      </c>
      <c r="AG22" s="117"/>
    </row>
    <row r="23" spans="2:33" ht="3" customHeight="1" x14ac:dyDescent="0.25">
      <c r="B23" s="87"/>
      <c r="C23" s="88"/>
    </row>
    <row r="24" spans="2:33" ht="15" customHeight="1" x14ac:dyDescent="0.25">
      <c r="B24" s="136" t="s">
        <v>136</v>
      </c>
      <c r="C24" s="136"/>
      <c r="E24" s="125">
        <f>Eingabe!$H21</f>
        <v>0</v>
      </c>
      <c r="F24" s="117"/>
      <c r="H24" s="125">
        <f>Eingabe!$H22</f>
        <v>0</v>
      </c>
      <c r="I24" s="117"/>
      <c r="K24" s="125">
        <f>Eingabe!$H23</f>
        <v>0</v>
      </c>
      <c r="L24" s="117"/>
      <c r="N24" s="125">
        <f>Eingabe!$H24</f>
        <v>0</v>
      </c>
      <c r="O24" s="117"/>
      <c r="Q24" s="125">
        <f>Eingabe!$H25</f>
        <v>0</v>
      </c>
      <c r="R24" s="117"/>
      <c r="T24" s="125">
        <f>Eingabe!$H26</f>
        <v>0</v>
      </c>
      <c r="U24" s="117"/>
      <c r="W24" s="125">
        <f>Eingabe!$H27</f>
        <v>0</v>
      </c>
      <c r="X24" s="117"/>
      <c r="Z24" s="125">
        <f>Eingabe!$H28</f>
        <v>0</v>
      </c>
      <c r="AA24" s="117"/>
      <c r="AC24" s="125">
        <f>Eingabe!$H29</f>
        <v>0</v>
      </c>
      <c r="AD24" s="117"/>
      <c r="AF24" s="125">
        <f>Eingabe!$H30</f>
        <v>0</v>
      </c>
      <c r="AG24" s="117"/>
    </row>
    <row r="25" spans="2:33" ht="3" customHeight="1" x14ac:dyDescent="0.25">
      <c r="B25" s="87"/>
      <c r="C25" s="88"/>
    </row>
    <row r="26" spans="2:33" x14ac:dyDescent="0.25">
      <c r="B26" s="137" t="s">
        <v>137</v>
      </c>
      <c r="C26" s="137"/>
      <c r="E26" s="126">
        <f>Eingabe!$I21</f>
        <v>0</v>
      </c>
      <c r="F26" s="127"/>
      <c r="H26" s="126">
        <f>Eingabe!$I22</f>
        <v>0</v>
      </c>
      <c r="I26" s="127"/>
      <c r="K26" s="126">
        <f>Eingabe!$I23</f>
        <v>0</v>
      </c>
      <c r="L26" s="127"/>
      <c r="N26" s="126">
        <f>Eingabe!$I24</f>
        <v>0</v>
      </c>
      <c r="O26" s="127"/>
      <c r="Q26" s="126">
        <f>Eingabe!$I25</f>
        <v>0</v>
      </c>
      <c r="R26" s="127"/>
      <c r="T26" s="126">
        <f>Eingabe!$I26</f>
        <v>0</v>
      </c>
      <c r="U26" s="127"/>
      <c r="W26" s="126">
        <f>Eingabe!$I27</f>
        <v>0</v>
      </c>
      <c r="X26" s="127"/>
      <c r="Z26" s="126">
        <f>Eingabe!$I28</f>
        <v>0</v>
      </c>
      <c r="AA26" s="127"/>
      <c r="AC26" s="126">
        <f>Eingabe!$I29</f>
        <v>0</v>
      </c>
      <c r="AD26" s="127"/>
      <c r="AF26" s="126">
        <f>Eingabe!$I30</f>
        <v>0</v>
      </c>
      <c r="AG26" s="127"/>
    </row>
    <row r="27" spans="2:33" x14ac:dyDescent="0.25">
      <c r="B27" s="137"/>
      <c r="C27" s="137"/>
      <c r="E27" s="128"/>
      <c r="F27" s="129"/>
      <c r="H27" s="128"/>
      <c r="I27" s="129"/>
      <c r="K27" s="128"/>
      <c r="L27" s="129"/>
      <c r="N27" s="128"/>
      <c r="O27" s="129"/>
      <c r="Q27" s="128"/>
      <c r="R27" s="129"/>
      <c r="T27" s="128"/>
      <c r="U27" s="129"/>
      <c r="W27" s="128"/>
      <c r="X27" s="129"/>
      <c r="Z27" s="128"/>
      <c r="AA27" s="129"/>
      <c r="AC27" s="128"/>
      <c r="AD27" s="129"/>
      <c r="AF27" s="128"/>
      <c r="AG27" s="129"/>
    </row>
    <row r="28" spans="2:33" ht="6" customHeight="1" x14ac:dyDescent="0.25">
      <c r="B28" s="87"/>
      <c r="C28" s="88"/>
    </row>
    <row r="29" spans="2:33" x14ac:dyDescent="0.25">
      <c r="B29" s="87" t="s">
        <v>142</v>
      </c>
      <c r="C29" s="88"/>
    </row>
    <row r="30" spans="2:33" ht="3.75" customHeight="1" x14ac:dyDescent="0.25">
      <c r="B30" s="87"/>
      <c r="C30" s="88"/>
    </row>
    <row r="31" spans="2:33" x14ac:dyDescent="0.25">
      <c r="B31" s="136" t="s">
        <v>2</v>
      </c>
      <c r="C31" s="136"/>
      <c r="E31" s="125">
        <f>Eingabe!$K21</f>
        <v>0</v>
      </c>
      <c r="F31" s="117"/>
      <c r="H31" s="125">
        <f>Eingabe!$K22</f>
        <v>0</v>
      </c>
      <c r="I31" s="117"/>
      <c r="K31" s="125">
        <f>Eingabe!$K23</f>
        <v>0</v>
      </c>
      <c r="L31" s="117"/>
      <c r="N31" s="125">
        <f>Eingabe!$K24</f>
        <v>0</v>
      </c>
      <c r="O31" s="117"/>
      <c r="Q31" s="125">
        <f>Eingabe!$K25</f>
        <v>0</v>
      </c>
      <c r="R31" s="117"/>
      <c r="T31" s="125">
        <f>Eingabe!$K26</f>
        <v>0</v>
      </c>
      <c r="U31" s="117"/>
      <c r="W31" s="125">
        <f>Eingabe!$K27</f>
        <v>0</v>
      </c>
      <c r="X31" s="117"/>
      <c r="Z31" s="125">
        <f>Eingabe!$K28</f>
        <v>0</v>
      </c>
      <c r="AA31" s="117"/>
      <c r="AC31" s="125">
        <f>Eingabe!$K29</f>
        <v>0</v>
      </c>
      <c r="AD31" s="117"/>
      <c r="AF31" s="125">
        <f>Eingabe!$K30</f>
        <v>0</v>
      </c>
      <c r="AG31" s="117"/>
    </row>
    <row r="32" spans="2:33" ht="3.75" customHeight="1" x14ac:dyDescent="0.25">
      <c r="B32" s="87"/>
      <c r="C32" s="88"/>
    </row>
    <row r="33" spans="2:33" ht="15" customHeight="1" x14ac:dyDescent="0.25">
      <c r="B33" s="136" t="s">
        <v>7</v>
      </c>
      <c r="C33" s="136"/>
      <c r="E33" s="125">
        <f>Eingabe!$L21</f>
        <v>0</v>
      </c>
      <c r="F33" s="117"/>
      <c r="H33" s="125">
        <f>Eingabe!$L22</f>
        <v>0</v>
      </c>
      <c r="I33" s="117"/>
      <c r="K33" s="125">
        <f>Eingabe!$L23</f>
        <v>0</v>
      </c>
      <c r="L33" s="117"/>
      <c r="N33" s="125">
        <f>Eingabe!$L24</f>
        <v>0</v>
      </c>
      <c r="O33" s="117"/>
      <c r="Q33" s="125">
        <f>Eingabe!$L25</f>
        <v>0</v>
      </c>
      <c r="R33" s="117"/>
      <c r="T33" s="125">
        <f>Eingabe!$L26</f>
        <v>0</v>
      </c>
      <c r="U33" s="117"/>
      <c r="W33" s="125">
        <f>Eingabe!$L27</f>
        <v>0</v>
      </c>
      <c r="X33" s="117"/>
      <c r="Z33" s="125">
        <f>Eingabe!$L28</f>
        <v>0</v>
      </c>
      <c r="AA33" s="117"/>
      <c r="AC33" s="125">
        <f>Eingabe!$L29</f>
        <v>0</v>
      </c>
      <c r="AD33" s="117"/>
      <c r="AF33" s="125">
        <f>Eingabe!$L30</f>
        <v>0</v>
      </c>
      <c r="AG33" s="117"/>
    </row>
    <row r="34" spans="2:33" ht="3.75" customHeight="1" x14ac:dyDescent="0.25">
      <c r="B34" s="87"/>
      <c r="C34" s="88"/>
    </row>
    <row r="35" spans="2:33" x14ac:dyDescent="0.25">
      <c r="B35" s="136" t="s">
        <v>140</v>
      </c>
      <c r="C35" s="136"/>
      <c r="E35" s="125">
        <f>Eingabe!$M21</f>
        <v>0</v>
      </c>
      <c r="F35" s="117"/>
      <c r="H35" s="125">
        <f>Eingabe!$M22</f>
        <v>0</v>
      </c>
      <c r="I35" s="117"/>
      <c r="K35" s="125">
        <f>Eingabe!$M23</f>
        <v>0</v>
      </c>
      <c r="L35" s="117"/>
      <c r="N35" s="125">
        <f>Eingabe!$M24</f>
        <v>0</v>
      </c>
      <c r="O35" s="117"/>
      <c r="Q35" s="125">
        <f>Eingabe!$M25</f>
        <v>0</v>
      </c>
      <c r="R35" s="117"/>
      <c r="T35" s="125">
        <f>Eingabe!$M26</f>
        <v>0</v>
      </c>
      <c r="U35" s="117"/>
      <c r="W35" s="125">
        <f>Eingabe!$M27</f>
        <v>0</v>
      </c>
      <c r="X35" s="117"/>
      <c r="Z35" s="125">
        <f>Eingabe!$M28</f>
        <v>0</v>
      </c>
      <c r="AA35" s="117"/>
      <c r="AC35" s="125">
        <f>Eingabe!$M29</f>
        <v>0</v>
      </c>
      <c r="AD35" s="117"/>
      <c r="AF35" s="125">
        <f>Eingabe!$M30</f>
        <v>0</v>
      </c>
      <c r="AG35" s="117"/>
    </row>
    <row r="36" spans="2:33" ht="3.75" customHeight="1" x14ac:dyDescent="0.25">
      <c r="B36" s="87"/>
      <c r="C36" s="88"/>
    </row>
    <row r="37" spans="2:33" x14ac:dyDescent="0.25">
      <c r="B37" s="136" t="s">
        <v>1</v>
      </c>
      <c r="C37" s="136"/>
      <c r="E37" s="125">
        <f>Eingabe!$N21</f>
        <v>0</v>
      </c>
      <c r="F37" s="117"/>
      <c r="H37" s="125">
        <f>Eingabe!$N22</f>
        <v>0</v>
      </c>
      <c r="I37" s="117"/>
      <c r="K37" s="125">
        <f>Eingabe!$N23</f>
        <v>0</v>
      </c>
      <c r="L37" s="117"/>
      <c r="N37" s="125">
        <f>Eingabe!$N24</f>
        <v>0</v>
      </c>
      <c r="O37" s="117"/>
      <c r="Q37" s="125">
        <f>Eingabe!$N25</f>
        <v>0</v>
      </c>
      <c r="R37" s="117"/>
      <c r="T37" s="125">
        <f>Eingabe!$N26</f>
        <v>0</v>
      </c>
      <c r="U37" s="117"/>
      <c r="W37" s="125">
        <f>Eingabe!$N27</f>
        <v>0</v>
      </c>
      <c r="X37" s="117"/>
      <c r="Z37" s="125">
        <f>Eingabe!$N28</f>
        <v>0</v>
      </c>
      <c r="AA37" s="117"/>
      <c r="AC37" s="125">
        <f>Eingabe!$N29</f>
        <v>0</v>
      </c>
      <c r="AD37" s="117"/>
      <c r="AF37" s="125">
        <f>Eingabe!$N30</f>
        <v>0</v>
      </c>
      <c r="AG37" s="117"/>
    </row>
    <row r="38" spans="2:33" ht="6" customHeight="1" x14ac:dyDescent="0.25">
      <c r="B38" s="87"/>
      <c r="C38" s="88"/>
    </row>
    <row r="39" spans="2:33" ht="15" customHeight="1" x14ac:dyDescent="0.25">
      <c r="B39" s="136" t="s">
        <v>141</v>
      </c>
      <c r="C39" s="136"/>
      <c r="E39" s="78"/>
      <c r="F39" s="78"/>
      <c r="H39" s="78"/>
      <c r="I39" s="78"/>
      <c r="K39" s="78"/>
      <c r="L39" s="78"/>
      <c r="N39" s="78"/>
      <c r="O39" s="78"/>
      <c r="Q39" s="78"/>
      <c r="R39" s="78"/>
      <c r="T39" s="78"/>
      <c r="U39" s="78"/>
      <c r="W39" s="78"/>
      <c r="X39" s="78"/>
      <c r="Z39" s="78"/>
      <c r="AA39" s="78"/>
      <c r="AC39" s="78"/>
      <c r="AD39" s="78"/>
      <c r="AF39" s="78"/>
      <c r="AG39" s="78"/>
    </row>
    <row r="40" spans="2:33" ht="3.75" customHeight="1" x14ac:dyDescent="0.25">
      <c r="B40" s="87"/>
      <c r="C40" s="88"/>
    </row>
    <row r="41" spans="2:33" x14ac:dyDescent="0.25">
      <c r="B41" s="136" t="s">
        <v>143</v>
      </c>
      <c r="C41" s="136"/>
      <c r="E41" s="125">
        <f>Eingabe!$O21</f>
        <v>0</v>
      </c>
      <c r="F41" s="117"/>
      <c r="H41" s="125">
        <f>Eingabe!$O22</f>
        <v>0</v>
      </c>
      <c r="I41" s="117"/>
      <c r="K41" s="125">
        <f>Eingabe!$O23</f>
        <v>0</v>
      </c>
      <c r="L41" s="117"/>
      <c r="N41" s="125">
        <f>Eingabe!$O24</f>
        <v>0</v>
      </c>
      <c r="O41" s="117"/>
      <c r="Q41" s="125">
        <f>Eingabe!$O25</f>
        <v>0</v>
      </c>
      <c r="R41" s="117"/>
      <c r="T41" s="125">
        <f>Eingabe!$O26</f>
        <v>0</v>
      </c>
      <c r="U41" s="117"/>
      <c r="W41" s="125">
        <f>Eingabe!$O27</f>
        <v>0</v>
      </c>
      <c r="X41" s="117"/>
      <c r="Z41" s="125">
        <f>Eingabe!$O28</f>
        <v>0</v>
      </c>
      <c r="AA41" s="117"/>
      <c r="AC41" s="125">
        <f>Eingabe!$O29</f>
        <v>0</v>
      </c>
      <c r="AD41" s="117"/>
      <c r="AF41" s="125">
        <f>Eingabe!$O30</f>
        <v>0</v>
      </c>
      <c r="AG41" s="117"/>
    </row>
    <row r="42" spans="2:33" ht="3.75" customHeight="1" x14ac:dyDescent="0.25">
      <c r="B42" s="87"/>
      <c r="C42" s="88"/>
    </row>
    <row r="43" spans="2:33" x14ac:dyDescent="0.25">
      <c r="B43" s="136" t="s">
        <v>6</v>
      </c>
      <c r="C43" s="136"/>
      <c r="E43" s="125">
        <f>Eingabe!$P21</f>
        <v>0</v>
      </c>
      <c r="F43" s="117"/>
      <c r="H43" s="125">
        <f>Eingabe!$P22</f>
        <v>0</v>
      </c>
      <c r="I43" s="117"/>
      <c r="K43" s="125">
        <f>Eingabe!$P23</f>
        <v>0</v>
      </c>
      <c r="L43" s="117"/>
      <c r="N43" s="125">
        <f>Eingabe!$P24</f>
        <v>0</v>
      </c>
      <c r="O43" s="117"/>
      <c r="Q43" s="125">
        <f>Eingabe!$P25</f>
        <v>0</v>
      </c>
      <c r="R43" s="117"/>
      <c r="T43" s="125">
        <f>Eingabe!$P26</f>
        <v>0</v>
      </c>
      <c r="U43" s="117"/>
      <c r="W43" s="125">
        <f>Eingabe!$P27</f>
        <v>0</v>
      </c>
      <c r="X43" s="117"/>
      <c r="Z43" s="125">
        <f>Eingabe!$P28</f>
        <v>0</v>
      </c>
      <c r="AA43" s="117"/>
      <c r="AC43" s="125">
        <f>Eingabe!$P29</f>
        <v>0</v>
      </c>
      <c r="AD43" s="117"/>
      <c r="AF43" s="125">
        <f>Eingabe!$P30</f>
        <v>0</v>
      </c>
      <c r="AG43" s="117"/>
    </row>
    <row r="44" spans="2:33" ht="3.75" customHeight="1" x14ac:dyDescent="0.25">
      <c r="B44" s="87"/>
      <c r="C44" s="88"/>
    </row>
    <row r="45" spans="2:33" x14ac:dyDescent="0.25">
      <c r="B45" s="136" t="s">
        <v>99</v>
      </c>
      <c r="C45" s="136"/>
      <c r="E45" s="125">
        <f>Eingabe!$Q21</f>
        <v>0</v>
      </c>
      <c r="F45" s="117"/>
      <c r="H45" s="125">
        <f>Eingabe!$Q22</f>
        <v>0</v>
      </c>
      <c r="I45" s="117"/>
      <c r="K45" s="125">
        <f>Eingabe!$Q23</f>
        <v>0</v>
      </c>
      <c r="L45" s="117"/>
      <c r="N45" s="125">
        <f>Eingabe!$Q24</f>
        <v>0</v>
      </c>
      <c r="O45" s="117"/>
      <c r="Q45" s="125">
        <f>Eingabe!$Q25</f>
        <v>0</v>
      </c>
      <c r="R45" s="117"/>
      <c r="T45" s="125">
        <f>Eingabe!$Q26</f>
        <v>0</v>
      </c>
      <c r="U45" s="117"/>
      <c r="W45" s="125">
        <f>Eingabe!$Q27</f>
        <v>0</v>
      </c>
      <c r="X45" s="117"/>
      <c r="Z45" s="125">
        <f>Eingabe!$Q28</f>
        <v>0</v>
      </c>
      <c r="AA45" s="117"/>
      <c r="AC45" s="125">
        <f>Eingabe!$Q29</f>
        <v>0</v>
      </c>
      <c r="AD45" s="117"/>
      <c r="AF45" s="125">
        <f>Eingabe!$Q30</f>
        <v>0</v>
      </c>
      <c r="AG45" s="117"/>
    </row>
    <row r="46" spans="2:33" ht="15" customHeight="1" x14ac:dyDescent="0.25">
      <c r="B46" s="87"/>
      <c r="C46" s="88"/>
    </row>
    <row r="47" spans="2:33" x14ac:dyDescent="0.25">
      <c r="B47" s="87" t="s">
        <v>153</v>
      </c>
      <c r="C47" s="88"/>
    </row>
    <row r="48" spans="2:33" ht="3" customHeight="1" x14ac:dyDescent="0.25">
      <c r="B48" s="87"/>
      <c r="C48" s="88"/>
    </row>
    <row r="49" spans="2:33" x14ac:dyDescent="0.25">
      <c r="B49" s="87" t="s">
        <v>52</v>
      </c>
      <c r="C49" s="88" t="s">
        <v>154</v>
      </c>
      <c r="E49" s="116">
        <f>Eingabe!$U21</f>
        <v>0</v>
      </c>
      <c r="F49" s="117"/>
      <c r="H49" s="116">
        <f>Eingabe!$U22</f>
        <v>0</v>
      </c>
      <c r="I49" s="117"/>
      <c r="K49" s="116">
        <f>Eingabe!$U23</f>
        <v>0</v>
      </c>
      <c r="L49" s="117"/>
      <c r="N49" s="116">
        <f>Eingabe!$U24</f>
        <v>0</v>
      </c>
      <c r="O49" s="117"/>
      <c r="Q49" s="116">
        <f>Eingabe!$U25</f>
        <v>0</v>
      </c>
      <c r="R49" s="117"/>
      <c r="T49" s="116">
        <f>Eingabe!$U26</f>
        <v>0</v>
      </c>
      <c r="U49" s="117"/>
      <c r="W49" s="116">
        <f>Eingabe!$U27</f>
        <v>0</v>
      </c>
      <c r="X49" s="117"/>
      <c r="Z49" s="116">
        <f>Eingabe!$U28</f>
        <v>0</v>
      </c>
      <c r="AA49" s="117"/>
      <c r="AC49" s="116">
        <f>Eingabe!$U29</f>
        <v>0</v>
      </c>
      <c r="AD49" s="117"/>
      <c r="AF49" s="116">
        <f>Eingabe!$U30</f>
        <v>0</v>
      </c>
      <c r="AG49" s="117"/>
    </row>
    <row r="50" spans="2:33" ht="3" customHeight="1" x14ac:dyDescent="0.25">
      <c r="B50" s="87"/>
      <c r="C50" s="88"/>
    </row>
    <row r="51" spans="2:33" x14ac:dyDescent="0.25">
      <c r="B51" s="87" t="s">
        <v>50</v>
      </c>
      <c r="C51" s="88" t="s">
        <v>154</v>
      </c>
      <c r="E51" s="130">
        <f>Eingabe!$V21</f>
        <v>0</v>
      </c>
      <c r="F51" s="131"/>
      <c r="H51" s="130">
        <f>Eingabe!$V22</f>
        <v>0</v>
      </c>
      <c r="I51" s="131"/>
      <c r="K51" s="130">
        <f>Eingabe!$V23</f>
        <v>0</v>
      </c>
      <c r="L51" s="131"/>
      <c r="N51" s="130">
        <f>Eingabe!$V24</f>
        <v>0</v>
      </c>
      <c r="O51" s="131"/>
      <c r="Q51" s="130">
        <f>Eingabe!$V25</f>
        <v>0</v>
      </c>
      <c r="R51" s="131"/>
      <c r="T51" s="130">
        <f>Eingabe!$V26</f>
        <v>0</v>
      </c>
      <c r="U51" s="131"/>
      <c r="W51" s="130">
        <f>Eingabe!$V27</f>
        <v>0</v>
      </c>
      <c r="X51" s="131"/>
      <c r="Z51" s="130">
        <f>Eingabe!$V28</f>
        <v>0</v>
      </c>
      <c r="AA51" s="131"/>
      <c r="AC51" s="130">
        <f>Eingabe!$V29</f>
        <v>0</v>
      </c>
      <c r="AD51" s="131"/>
      <c r="AF51" s="130">
        <f>Eingabe!$V30</f>
        <v>0</v>
      </c>
      <c r="AG51" s="131"/>
    </row>
    <row r="52" spans="2:33" x14ac:dyDescent="0.25">
      <c r="B52" s="87" t="s">
        <v>49</v>
      </c>
      <c r="C52" s="88" t="s">
        <v>154</v>
      </c>
      <c r="E52" s="132">
        <f>Eingabe!$W21</f>
        <v>0</v>
      </c>
      <c r="F52" s="133"/>
      <c r="H52" s="132">
        <f>Eingabe!$W22</f>
        <v>0</v>
      </c>
      <c r="I52" s="133"/>
      <c r="K52" s="132">
        <f>Eingabe!$W23</f>
        <v>0</v>
      </c>
      <c r="L52" s="133"/>
      <c r="N52" s="132">
        <f>Eingabe!$W24</f>
        <v>0</v>
      </c>
      <c r="O52" s="133"/>
      <c r="Q52" s="132">
        <f>Eingabe!$W25</f>
        <v>0</v>
      </c>
      <c r="R52" s="133"/>
      <c r="T52" s="132">
        <f>Eingabe!$W26</f>
        <v>0</v>
      </c>
      <c r="U52" s="133"/>
      <c r="W52" s="132">
        <f>Eingabe!$W27</f>
        <v>0</v>
      </c>
      <c r="X52" s="133"/>
      <c r="Z52" s="132">
        <f>Eingabe!$W28</f>
        <v>0</v>
      </c>
      <c r="AA52" s="133"/>
      <c r="AC52" s="132">
        <f>Eingabe!$W29</f>
        <v>0</v>
      </c>
      <c r="AD52" s="133"/>
      <c r="AF52" s="132">
        <f>Eingabe!$W30</f>
        <v>0</v>
      </c>
      <c r="AG52" s="133"/>
    </row>
    <row r="53" spans="2:33" x14ac:dyDescent="0.25">
      <c r="B53" s="87" t="s">
        <v>48</v>
      </c>
      <c r="C53" s="88" t="s">
        <v>154</v>
      </c>
      <c r="E53" s="134">
        <f>Eingabe!$X21</f>
        <v>0</v>
      </c>
      <c r="F53" s="135"/>
      <c r="H53" s="134">
        <f>Eingabe!$X22</f>
        <v>0</v>
      </c>
      <c r="I53" s="135"/>
      <c r="K53" s="134">
        <f>Eingabe!$X23</f>
        <v>0</v>
      </c>
      <c r="L53" s="135"/>
      <c r="N53" s="134">
        <f>Eingabe!$X24</f>
        <v>0</v>
      </c>
      <c r="O53" s="135"/>
      <c r="Q53" s="134">
        <f>Eingabe!$X25</f>
        <v>0</v>
      </c>
      <c r="R53" s="135"/>
      <c r="T53" s="134">
        <f>Eingabe!$X26</f>
        <v>0</v>
      </c>
      <c r="U53" s="135"/>
      <c r="W53" s="134">
        <f>Eingabe!$X27</f>
        <v>0</v>
      </c>
      <c r="X53" s="135"/>
      <c r="Z53" s="134">
        <f>Eingabe!$X28</f>
        <v>0</v>
      </c>
      <c r="AA53" s="135"/>
      <c r="AC53" s="134">
        <f>Eingabe!$X29</f>
        <v>0</v>
      </c>
      <c r="AD53" s="135"/>
      <c r="AF53" s="134">
        <f>Eingabe!$X30</f>
        <v>0</v>
      </c>
      <c r="AG53" s="135"/>
    </row>
    <row r="54" spans="2:33" ht="3" customHeight="1" x14ac:dyDescent="0.25">
      <c r="B54" s="87"/>
      <c r="C54" s="88"/>
    </row>
    <row r="55" spans="2:33" x14ac:dyDescent="0.25">
      <c r="B55" s="87" t="s">
        <v>151</v>
      </c>
      <c r="C55" s="88" t="s">
        <v>154</v>
      </c>
      <c r="E55" s="116">
        <f>Eingabe!$Y21</f>
        <v>0</v>
      </c>
      <c r="F55" s="117"/>
      <c r="H55" s="116">
        <f>Eingabe!$Y22</f>
        <v>0</v>
      </c>
      <c r="I55" s="117"/>
      <c r="K55" s="116">
        <f>Eingabe!$Y23</f>
        <v>0</v>
      </c>
      <c r="L55" s="117"/>
      <c r="N55" s="116">
        <f>Eingabe!$Y24</f>
        <v>0</v>
      </c>
      <c r="O55" s="117"/>
      <c r="Q55" s="116">
        <f>Eingabe!$Y25</f>
        <v>0</v>
      </c>
      <c r="R55" s="117"/>
      <c r="T55" s="116">
        <f>Eingabe!$Y26</f>
        <v>0</v>
      </c>
      <c r="U55" s="117"/>
      <c r="W55" s="116">
        <f>Eingabe!$Y27</f>
        <v>0</v>
      </c>
      <c r="X55" s="117"/>
      <c r="Z55" s="116">
        <f>Eingabe!$Y28</f>
        <v>0</v>
      </c>
      <c r="AA55" s="117"/>
      <c r="AC55" s="116">
        <f>Eingabe!$Y29</f>
        <v>0</v>
      </c>
      <c r="AD55" s="117"/>
      <c r="AF55" s="116">
        <f>Eingabe!$Y30</f>
        <v>0</v>
      </c>
      <c r="AG55" s="117"/>
    </row>
    <row r="56" spans="2:33" ht="3.75" customHeight="1" x14ac:dyDescent="0.25">
      <c r="B56" s="87"/>
      <c r="C56" s="88"/>
    </row>
    <row r="57" spans="2:33" x14ac:dyDescent="0.25">
      <c r="B57" s="87"/>
      <c r="C57" s="88"/>
    </row>
    <row r="58" spans="2:33" x14ac:dyDescent="0.25">
      <c r="B58" s="136" t="s">
        <v>152</v>
      </c>
      <c r="C58" s="136"/>
      <c r="F58" s="75">
        <f>Eingabe!$J21</f>
        <v>0</v>
      </c>
      <c r="I58" s="75">
        <f>Eingabe!$J22</f>
        <v>0</v>
      </c>
      <c r="L58" s="75">
        <f>Eingabe!$J23</f>
        <v>0</v>
      </c>
      <c r="O58" s="75">
        <f>Eingabe!$J24</f>
        <v>0</v>
      </c>
      <c r="R58" s="75">
        <f>Eingabe!$J25</f>
        <v>0</v>
      </c>
      <c r="U58" s="75">
        <f>Eingabe!$J26</f>
        <v>0</v>
      </c>
      <c r="X58" s="75">
        <f>Eingabe!$J27</f>
        <v>0</v>
      </c>
      <c r="AA58" s="75">
        <f>Eingabe!$J28</f>
        <v>0</v>
      </c>
      <c r="AD58" s="75">
        <f>Eingabe!$J29</f>
        <v>0</v>
      </c>
      <c r="AG58" s="75">
        <f>Eingabe!$J30</f>
        <v>0</v>
      </c>
    </row>
  </sheetData>
  <sheetProtection algorithmName="SHA-512" hashValue="QKwqs+t6ahy5EvgoOVCfj7BqoeQOxTHqtfafu6qEzf93qrKpYoBSIZfmUvlIy1NJIg9svph1hzq8PL/ZLvbDgQ==" saltValue="98xf7kbvAydD+M2q13wIsg==" spinCount="100000" sheet="1" objects="1" scenarios="1" selectLockedCells="1"/>
  <mergeCells count="210">
    <mergeCell ref="Q49:R49"/>
    <mergeCell ref="Q51:R51"/>
    <mergeCell ref="Q52:R52"/>
    <mergeCell ref="Q53:R53"/>
    <mergeCell ref="Q55:R55"/>
    <mergeCell ref="N53:O53"/>
    <mergeCell ref="N55:O55"/>
    <mergeCell ref="Q6:R6"/>
    <mergeCell ref="Q14:R16"/>
    <mergeCell ref="Q18:R18"/>
    <mergeCell ref="Q20:R20"/>
    <mergeCell ref="Q22:R22"/>
    <mergeCell ref="Q24:R24"/>
    <mergeCell ref="Q26:R27"/>
    <mergeCell ref="Q31:R31"/>
    <mergeCell ref="Q33:R33"/>
    <mergeCell ref="Q35:R35"/>
    <mergeCell ref="Q37:R37"/>
    <mergeCell ref="Q41:R41"/>
    <mergeCell ref="Q43:R43"/>
    <mergeCell ref="Q45:R45"/>
    <mergeCell ref="N43:O43"/>
    <mergeCell ref="N45:O45"/>
    <mergeCell ref="N49:O49"/>
    <mergeCell ref="N51:O51"/>
    <mergeCell ref="N52:O52"/>
    <mergeCell ref="K51:L51"/>
    <mergeCell ref="K52:L52"/>
    <mergeCell ref="K53:L53"/>
    <mergeCell ref="K55:L55"/>
    <mergeCell ref="N6:O6"/>
    <mergeCell ref="N14:O16"/>
    <mergeCell ref="N18:O18"/>
    <mergeCell ref="N20:O20"/>
    <mergeCell ref="N22:O22"/>
    <mergeCell ref="N24:O24"/>
    <mergeCell ref="N26:O27"/>
    <mergeCell ref="N31:O31"/>
    <mergeCell ref="N33:O33"/>
    <mergeCell ref="N35:O35"/>
    <mergeCell ref="N37:O37"/>
    <mergeCell ref="N41:O41"/>
    <mergeCell ref="K37:L37"/>
    <mergeCell ref="K41:L41"/>
    <mergeCell ref="K43:L43"/>
    <mergeCell ref="K45:L45"/>
    <mergeCell ref="K49:L49"/>
    <mergeCell ref="K24:L24"/>
    <mergeCell ref="H51:I51"/>
    <mergeCell ref="H52:I52"/>
    <mergeCell ref="H53:I53"/>
    <mergeCell ref="H55:I55"/>
    <mergeCell ref="H18:I18"/>
    <mergeCell ref="H37:I37"/>
    <mergeCell ref="H41:I41"/>
    <mergeCell ref="H43:I43"/>
    <mergeCell ref="H45:I45"/>
    <mergeCell ref="H49:I49"/>
    <mergeCell ref="H24:I24"/>
    <mergeCell ref="H26:I27"/>
    <mergeCell ref="H31:I31"/>
    <mergeCell ref="H33:I33"/>
    <mergeCell ref="H35:I35"/>
    <mergeCell ref="B43:C43"/>
    <mergeCell ref="B45:C45"/>
    <mergeCell ref="B26:C27"/>
    <mergeCell ref="B31:C31"/>
    <mergeCell ref="B33:C33"/>
    <mergeCell ref="K26:L27"/>
    <mergeCell ref="K31:L31"/>
    <mergeCell ref="K33:L33"/>
    <mergeCell ref="K35:L35"/>
    <mergeCell ref="B35:C35"/>
    <mergeCell ref="B37:C37"/>
    <mergeCell ref="K6:L6"/>
    <mergeCell ref="K14:L16"/>
    <mergeCell ref="K18:L18"/>
    <mergeCell ref="K20:L20"/>
    <mergeCell ref="K22:L22"/>
    <mergeCell ref="E4:R4"/>
    <mergeCell ref="B58:C58"/>
    <mergeCell ref="E49:F49"/>
    <mergeCell ref="E55:F55"/>
    <mergeCell ref="E51:F51"/>
    <mergeCell ref="E52:F52"/>
    <mergeCell ref="E53:F53"/>
    <mergeCell ref="E37:F37"/>
    <mergeCell ref="E41:F41"/>
    <mergeCell ref="E43:F43"/>
    <mergeCell ref="E45:F45"/>
    <mergeCell ref="E14:F16"/>
    <mergeCell ref="B14:C16"/>
    <mergeCell ref="B18:C18"/>
    <mergeCell ref="B12:C12"/>
    <mergeCell ref="B20:C20"/>
    <mergeCell ref="B22:C22"/>
    <mergeCell ref="B39:C39"/>
    <mergeCell ref="B41:C41"/>
    <mergeCell ref="E8:F8"/>
    <mergeCell ref="E10:F10"/>
    <mergeCell ref="E6:I6"/>
    <mergeCell ref="E18:F18"/>
    <mergeCell ref="E20:F20"/>
    <mergeCell ref="E22:F22"/>
    <mergeCell ref="H14:I16"/>
    <mergeCell ref="H20:I20"/>
    <mergeCell ref="H22:I22"/>
    <mergeCell ref="B24:C24"/>
    <mergeCell ref="E24:F24"/>
    <mergeCell ref="E26:F27"/>
    <mergeCell ref="E31:F31"/>
    <mergeCell ref="E33:F33"/>
    <mergeCell ref="E35:F35"/>
    <mergeCell ref="T14:U16"/>
    <mergeCell ref="T18:U18"/>
    <mergeCell ref="T20:U20"/>
    <mergeCell ref="T22:U22"/>
    <mergeCell ref="T24:U24"/>
    <mergeCell ref="T26:U27"/>
    <mergeCell ref="T31:U31"/>
    <mergeCell ref="T33:U33"/>
    <mergeCell ref="T35:U35"/>
    <mergeCell ref="T37:U37"/>
    <mergeCell ref="T41:U41"/>
    <mergeCell ref="T43:U43"/>
    <mergeCell ref="T45:U45"/>
    <mergeCell ref="T49:U49"/>
    <mergeCell ref="T51:U51"/>
    <mergeCell ref="T52:U52"/>
    <mergeCell ref="T53:U53"/>
    <mergeCell ref="T55:U55"/>
    <mergeCell ref="W14:X16"/>
    <mergeCell ref="W18:X18"/>
    <mergeCell ref="W20:X20"/>
    <mergeCell ref="W22:X22"/>
    <mergeCell ref="W24:X24"/>
    <mergeCell ref="W26:X27"/>
    <mergeCell ref="W31:X31"/>
    <mergeCell ref="W33:X33"/>
    <mergeCell ref="W35:X35"/>
    <mergeCell ref="W37:X37"/>
    <mergeCell ref="W41:X41"/>
    <mergeCell ref="W43:X43"/>
    <mergeCell ref="W45:X45"/>
    <mergeCell ref="W49:X49"/>
    <mergeCell ref="W51:X51"/>
    <mergeCell ref="W52:X52"/>
    <mergeCell ref="W53:X53"/>
    <mergeCell ref="W55:X55"/>
    <mergeCell ref="Z49:AA49"/>
    <mergeCell ref="Z51:AA51"/>
    <mergeCell ref="Z52:AA52"/>
    <mergeCell ref="Z53:AA53"/>
    <mergeCell ref="Z6:AA6"/>
    <mergeCell ref="Z14:AA16"/>
    <mergeCell ref="Z18:AA18"/>
    <mergeCell ref="Z20:AA20"/>
    <mergeCell ref="Z22:AA22"/>
    <mergeCell ref="Z24:AA24"/>
    <mergeCell ref="Z26:AA27"/>
    <mergeCell ref="Z31:AA31"/>
    <mergeCell ref="Z33:AA33"/>
    <mergeCell ref="Z55:AA55"/>
    <mergeCell ref="AC6:AD6"/>
    <mergeCell ref="AC14:AD16"/>
    <mergeCell ref="AC18:AD18"/>
    <mergeCell ref="AC20:AD20"/>
    <mergeCell ref="AC22:AD22"/>
    <mergeCell ref="AC24:AD24"/>
    <mergeCell ref="AC26:AD27"/>
    <mergeCell ref="AC31:AD31"/>
    <mergeCell ref="AC33:AD33"/>
    <mergeCell ref="AC35:AD35"/>
    <mergeCell ref="AC37:AD37"/>
    <mergeCell ref="AC41:AD41"/>
    <mergeCell ref="AC43:AD43"/>
    <mergeCell ref="AC45:AD45"/>
    <mergeCell ref="AC49:AD49"/>
    <mergeCell ref="AC51:AD51"/>
    <mergeCell ref="AC52:AD52"/>
    <mergeCell ref="AC53:AD53"/>
    <mergeCell ref="Z35:AA35"/>
    <mergeCell ref="Z37:AA37"/>
    <mergeCell ref="Z41:AA41"/>
    <mergeCell ref="Z43:AA43"/>
    <mergeCell ref="Z45:AA45"/>
    <mergeCell ref="T4:AG4"/>
    <mergeCell ref="T6:X6"/>
    <mergeCell ref="T8:U8"/>
    <mergeCell ref="T10:U10"/>
    <mergeCell ref="AC55:AD55"/>
    <mergeCell ref="AF6:AG6"/>
    <mergeCell ref="AF14:AG16"/>
    <mergeCell ref="AF18:AG18"/>
    <mergeCell ref="AF20:AG20"/>
    <mergeCell ref="AF22:AG22"/>
    <mergeCell ref="AF24:AG24"/>
    <mergeCell ref="AF26:AG27"/>
    <mergeCell ref="AF31:AG31"/>
    <mergeCell ref="AF33:AG33"/>
    <mergeCell ref="AF35:AG35"/>
    <mergeCell ref="AF37:AG37"/>
    <mergeCell ref="AF41:AG41"/>
    <mergeCell ref="AF43:AG43"/>
    <mergeCell ref="AF45:AG45"/>
    <mergeCell ref="AF49:AG49"/>
    <mergeCell ref="AF51:AG51"/>
    <mergeCell ref="AF52:AG52"/>
    <mergeCell ref="AF53:AG53"/>
    <mergeCell ref="AF55:AG55"/>
  </mergeCells>
  <conditionalFormatting sqref="A1:XFD1048576">
    <cfRule type="cellIs" dxfId="1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4" fitToWidth="2" orientation="landscape" r:id="rId1"/>
  <headerFooter>
    <oddFooter>&amp;L&amp;K00-049Stand: 12.01.2016 d.b.&amp;RSeite: &amp;P von &amp;N</oddFooter>
  </headerFooter>
  <colBreaks count="1" manualBreakCount="1">
    <brk id="19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8"/>
  <sheetViews>
    <sheetView zoomScaleNormal="100" workbookViewId="0">
      <selection activeCell="C40" sqref="C40"/>
    </sheetView>
  </sheetViews>
  <sheetFormatPr baseColWidth="10" defaultRowHeight="15" x14ac:dyDescent="0.25"/>
  <cols>
    <col min="1" max="1" width="2.7109375" customWidth="1"/>
    <col min="2" max="2" width="11.42578125" style="63"/>
    <col min="5" max="5" width="11.42578125" style="74"/>
    <col min="6" max="6" width="13.28515625" style="74" customWidth="1"/>
    <col min="7" max="7" width="1.140625" customWidth="1"/>
    <col min="8" max="8" width="11.42578125" style="74"/>
    <col min="9" max="9" width="13.28515625" style="74" customWidth="1"/>
    <col min="10" max="10" width="1.140625" customWidth="1"/>
    <col min="11" max="11" width="11.42578125" style="74"/>
    <col min="12" max="12" width="13.28515625" style="74" customWidth="1"/>
    <col min="13" max="13" width="1.140625" customWidth="1"/>
    <col min="14" max="14" width="11.42578125" style="74"/>
    <col min="15" max="15" width="13.28515625" style="74" customWidth="1"/>
    <col min="16" max="16" width="1.140625" customWidth="1"/>
    <col min="17" max="17" width="11.42578125" style="74"/>
    <col min="18" max="18" width="13.28515625" style="74" customWidth="1"/>
    <col min="19" max="19" width="1.140625" customWidth="1"/>
    <col min="20" max="20" width="11.42578125" style="74"/>
    <col min="21" max="21" width="13.28515625" style="74" customWidth="1"/>
    <col min="22" max="22" width="1.140625" customWidth="1"/>
    <col min="23" max="23" width="11.42578125" style="74"/>
    <col min="24" max="24" width="13.28515625" style="74" customWidth="1"/>
    <col min="25" max="25" width="1.140625" customWidth="1"/>
    <col min="26" max="26" width="11.42578125" style="74"/>
    <col min="27" max="27" width="13.28515625" style="74" customWidth="1"/>
    <col min="28" max="28" width="1.140625" customWidth="1"/>
    <col min="29" max="29" width="11.42578125" style="74"/>
    <col min="30" max="30" width="13.28515625" style="74" customWidth="1"/>
    <col min="31" max="31" width="1.140625" customWidth="1"/>
    <col min="32" max="32" width="11.42578125" style="74"/>
    <col min="33" max="33" width="13.28515625" style="74" customWidth="1"/>
  </cols>
  <sheetData>
    <row r="1" spans="2:33" x14ac:dyDescent="0.25">
      <c r="B1" s="86" t="s">
        <v>161</v>
      </c>
    </row>
    <row r="2" spans="2:33" ht="4.5" customHeight="1" x14ac:dyDescent="0.25"/>
    <row r="3" spans="2:33" x14ac:dyDescent="0.25">
      <c r="B3" s="63" t="s">
        <v>130</v>
      </c>
      <c r="N3"/>
      <c r="O3"/>
      <c r="Q3"/>
      <c r="R3"/>
      <c r="T3"/>
      <c r="U3"/>
      <c r="W3"/>
      <c r="X3"/>
      <c r="Z3"/>
      <c r="AA3"/>
      <c r="AC3"/>
      <c r="AD3"/>
      <c r="AF3"/>
      <c r="AG3"/>
    </row>
    <row r="4" spans="2:33" x14ac:dyDescent="0.25">
      <c r="B4" s="106" t="str">
        <f ca="1">Eingabe!D10</f>
        <v>Formblatt zur Abfallerhebung f.  Uran- und  Thoriumverbindungen.xlsx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Q4"/>
      <c r="R4"/>
      <c r="T4"/>
      <c r="U4"/>
      <c r="W4"/>
      <c r="X4"/>
      <c r="Z4"/>
      <c r="AA4"/>
      <c r="AC4"/>
      <c r="AD4"/>
      <c r="AF4"/>
      <c r="AG4"/>
    </row>
    <row r="5" spans="2:33" ht="5.25" customHeight="1" x14ac:dyDescent="0.25"/>
    <row r="6" spans="2:33" ht="60" customHeight="1" x14ac:dyDescent="0.25">
      <c r="B6" s="63" t="s">
        <v>132</v>
      </c>
      <c r="E6" s="139">
        <f>Eingabe!$E12</f>
        <v>0</v>
      </c>
      <c r="F6" s="140"/>
      <c r="G6" s="89"/>
      <c r="H6" s="139">
        <f>Eingabe!$E12</f>
        <v>0</v>
      </c>
      <c r="I6" s="140"/>
      <c r="K6" s="139">
        <f>Eingabe!$E12</f>
        <v>0</v>
      </c>
      <c r="L6" s="140"/>
      <c r="N6" s="139">
        <f>Eingabe!$E12</f>
        <v>0</v>
      </c>
      <c r="O6" s="140"/>
      <c r="Q6" s="139">
        <f>Eingabe!$E12</f>
        <v>0</v>
      </c>
      <c r="R6" s="140"/>
      <c r="T6" s="139">
        <f>Eingabe!$E12</f>
        <v>0</v>
      </c>
      <c r="U6" s="140"/>
      <c r="W6" s="139">
        <f>Eingabe!$E12</f>
        <v>0</v>
      </c>
      <c r="X6" s="140"/>
      <c r="Z6" s="139">
        <f>Eingabe!$E12</f>
        <v>0</v>
      </c>
      <c r="AA6" s="140"/>
      <c r="AC6" s="139">
        <f>Eingabe!$E12</f>
        <v>0</v>
      </c>
      <c r="AD6" s="140"/>
      <c r="AF6" s="139">
        <f>Eingabe!$E12</f>
        <v>0</v>
      </c>
      <c r="AG6" s="140"/>
    </row>
    <row r="7" spans="2:33" ht="3" customHeight="1" x14ac:dyDescent="0.25"/>
    <row r="8" spans="2:33" x14ac:dyDescent="0.25">
      <c r="B8" s="63" t="s">
        <v>131</v>
      </c>
      <c r="E8" s="76">
        <f>Eingabe!$E14</f>
        <v>0</v>
      </c>
      <c r="H8" s="76">
        <f>Eingabe!$E14</f>
        <v>0</v>
      </c>
      <c r="K8" s="76">
        <f>Eingabe!$E14</f>
        <v>0</v>
      </c>
      <c r="N8" s="76">
        <f>Eingabe!$E14</f>
        <v>0</v>
      </c>
      <c r="Q8" s="76">
        <f>Eingabe!$E14</f>
        <v>0</v>
      </c>
      <c r="T8" s="76">
        <f>Eingabe!$E14</f>
        <v>0</v>
      </c>
      <c r="W8" s="76">
        <f>Eingabe!$E14</f>
        <v>0</v>
      </c>
      <c r="Z8" s="76">
        <f>Eingabe!$E14</f>
        <v>0</v>
      </c>
      <c r="AC8" s="76">
        <f>Eingabe!$E14</f>
        <v>0</v>
      </c>
      <c r="AF8" s="76">
        <f>Eingabe!$E14</f>
        <v>0</v>
      </c>
    </row>
    <row r="9" spans="2:33" ht="3" customHeight="1" x14ac:dyDescent="0.25"/>
    <row r="10" spans="2:33" x14ac:dyDescent="0.25">
      <c r="B10" s="63" t="s">
        <v>133</v>
      </c>
      <c r="E10" s="77">
        <f>Eingabe!$E16</f>
        <v>1</v>
      </c>
      <c r="H10" s="77">
        <f>Eingabe!$E16</f>
        <v>1</v>
      </c>
      <c r="K10" s="77">
        <f>Eingabe!$E16</f>
        <v>1</v>
      </c>
      <c r="N10" s="77">
        <f>Eingabe!$E16</f>
        <v>1</v>
      </c>
      <c r="Q10" s="77">
        <f>Eingabe!$E16</f>
        <v>1</v>
      </c>
      <c r="T10" s="77">
        <f>Eingabe!$E16</f>
        <v>1</v>
      </c>
      <c r="W10" s="77">
        <f>Eingabe!$E16</f>
        <v>1</v>
      </c>
      <c r="Z10" s="77">
        <f>Eingabe!$E16</f>
        <v>1</v>
      </c>
      <c r="AC10" s="77">
        <f>Eingabe!$E16</f>
        <v>1</v>
      </c>
      <c r="AF10" s="77">
        <f>Eingabe!$E16</f>
        <v>1</v>
      </c>
    </row>
    <row r="12" spans="2:33" x14ac:dyDescent="0.25">
      <c r="B12" s="138" t="s">
        <v>134</v>
      </c>
      <c r="C12" s="138"/>
      <c r="E12" s="79">
        <f>Eingabe!$B21</f>
        <v>1</v>
      </c>
      <c r="F12" s="80" t="str">
        <f>Eingabe!$C21</f>
        <v>.1</v>
      </c>
      <c r="G12" s="81"/>
      <c r="H12" s="79">
        <f>Eingabe!$B22</f>
        <v>1</v>
      </c>
      <c r="I12" s="80" t="str">
        <f>Eingabe!$C22</f>
        <v>.2</v>
      </c>
      <c r="J12" s="81"/>
      <c r="K12" s="79">
        <f>Eingabe!$B23</f>
        <v>1</v>
      </c>
      <c r="L12" s="80" t="str">
        <f>Eingabe!$C23</f>
        <v>.3</v>
      </c>
      <c r="M12" s="81"/>
      <c r="N12" s="79">
        <f>Eingabe!$B24</f>
        <v>1</v>
      </c>
      <c r="O12" s="80" t="str">
        <f>Eingabe!$C24</f>
        <v>.4</v>
      </c>
      <c r="P12" s="81"/>
      <c r="Q12" s="79">
        <f>Eingabe!$B25</f>
        <v>1</v>
      </c>
      <c r="R12" s="80" t="str">
        <f>Eingabe!$C25</f>
        <v>.5</v>
      </c>
      <c r="S12" s="81"/>
      <c r="T12" s="79">
        <f>Eingabe!$B26</f>
        <v>1</v>
      </c>
      <c r="U12" s="80" t="str">
        <f>Eingabe!$C26</f>
        <v>.6</v>
      </c>
      <c r="V12" s="81"/>
      <c r="W12" s="79">
        <f>Eingabe!$B27</f>
        <v>1</v>
      </c>
      <c r="X12" s="80" t="str">
        <f>Eingabe!$C27</f>
        <v>.7</v>
      </c>
      <c r="Y12" s="81"/>
      <c r="Z12" s="79">
        <f>Eingabe!$B28</f>
        <v>1</v>
      </c>
      <c r="AA12" s="80" t="str">
        <f>Eingabe!$C28</f>
        <v>.8</v>
      </c>
      <c r="AB12" s="81"/>
      <c r="AC12" s="79">
        <f>Eingabe!$B29</f>
        <v>1</v>
      </c>
      <c r="AD12" s="80" t="str">
        <f>Eingabe!$C29</f>
        <v>.9</v>
      </c>
      <c r="AE12" s="81"/>
      <c r="AF12" s="79">
        <f>Eingabe!$B30</f>
        <v>1</v>
      </c>
      <c r="AG12" s="80" t="str">
        <f>Eingabe!$C30</f>
        <v>.10</v>
      </c>
    </row>
    <row r="13" spans="2:33" ht="14.25" customHeight="1" x14ac:dyDescent="0.25">
      <c r="B13" s="87"/>
      <c r="C13" s="88"/>
    </row>
    <row r="14" spans="2:33" x14ac:dyDescent="0.25">
      <c r="B14" s="137" t="s">
        <v>47</v>
      </c>
      <c r="C14" s="137"/>
      <c r="E14" s="119">
        <f>Eingabe!$D21</f>
        <v>0</v>
      </c>
      <c r="F14" s="120"/>
      <c r="H14" s="119">
        <f>Eingabe!$D22</f>
        <v>0</v>
      </c>
      <c r="I14" s="120"/>
      <c r="K14" s="119">
        <f>Eingabe!$D23</f>
        <v>0</v>
      </c>
      <c r="L14" s="120"/>
      <c r="N14" s="119">
        <f>Eingabe!$D24</f>
        <v>0</v>
      </c>
      <c r="O14" s="120"/>
      <c r="Q14" s="119">
        <f>Eingabe!$D25</f>
        <v>0</v>
      </c>
      <c r="R14" s="120"/>
      <c r="T14" s="119">
        <f>Eingabe!$D26</f>
        <v>0</v>
      </c>
      <c r="U14" s="120"/>
      <c r="W14" s="119">
        <f>Eingabe!$D27</f>
        <v>0</v>
      </c>
      <c r="X14" s="120"/>
      <c r="Z14" s="119">
        <f>Eingabe!$D28</f>
        <v>0</v>
      </c>
      <c r="AA14" s="120"/>
      <c r="AC14" s="119">
        <f>Eingabe!$D29</f>
        <v>0</v>
      </c>
      <c r="AD14" s="120"/>
      <c r="AF14" s="119">
        <f>Eingabe!$D30</f>
        <v>0</v>
      </c>
      <c r="AG14" s="120"/>
    </row>
    <row r="15" spans="2:33" x14ac:dyDescent="0.25">
      <c r="B15" s="137"/>
      <c r="C15" s="137"/>
      <c r="E15" s="121"/>
      <c r="F15" s="122"/>
      <c r="H15" s="121"/>
      <c r="I15" s="122"/>
      <c r="K15" s="121"/>
      <c r="L15" s="122"/>
      <c r="N15" s="121"/>
      <c r="O15" s="122"/>
      <c r="Q15" s="121"/>
      <c r="R15" s="122"/>
      <c r="T15" s="121"/>
      <c r="U15" s="122"/>
      <c r="W15" s="121"/>
      <c r="X15" s="122"/>
      <c r="Z15" s="121"/>
      <c r="AA15" s="122"/>
      <c r="AC15" s="121"/>
      <c r="AD15" s="122"/>
      <c r="AF15" s="121"/>
      <c r="AG15" s="122"/>
    </row>
    <row r="16" spans="2:33" x14ac:dyDescent="0.25">
      <c r="B16" s="137"/>
      <c r="C16" s="137"/>
      <c r="E16" s="123"/>
      <c r="F16" s="124"/>
      <c r="H16" s="123"/>
      <c r="I16" s="124"/>
      <c r="K16" s="123"/>
      <c r="L16" s="124"/>
      <c r="N16" s="123"/>
      <c r="O16" s="124"/>
      <c r="Q16" s="123"/>
      <c r="R16" s="124"/>
      <c r="T16" s="123"/>
      <c r="U16" s="124"/>
      <c r="W16" s="123"/>
      <c r="X16" s="124"/>
      <c r="Z16" s="123"/>
      <c r="AA16" s="124"/>
      <c r="AC16" s="123"/>
      <c r="AD16" s="124"/>
      <c r="AF16" s="123"/>
      <c r="AG16" s="124"/>
    </row>
    <row r="17" spans="2:33" ht="3" customHeight="1" x14ac:dyDescent="0.25">
      <c r="B17" s="87"/>
      <c r="C17" s="88"/>
    </row>
    <row r="18" spans="2:33" x14ac:dyDescent="0.25">
      <c r="B18" s="138" t="s">
        <v>78</v>
      </c>
      <c r="C18" s="138"/>
      <c r="E18" s="125">
        <f>Eingabe!$E21</f>
        <v>0</v>
      </c>
      <c r="F18" s="117"/>
      <c r="G18" s="82"/>
      <c r="H18" s="125">
        <f>Eingabe!$E22</f>
        <v>0</v>
      </c>
      <c r="I18" s="117"/>
      <c r="J18" s="82"/>
      <c r="K18" s="125">
        <f>Eingabe!$E23</f>
        <v>0</v>
      </c>
      <c r="L18" s="117"/>
      <c r="M18" s="82"/>
      <c r="N18" s="125">
        <f>Eingabe!$E24</f>
        <v>0</v>
      </c>
      <c r="O18" s="117"/>
      <c r="P18" s="82"/>
      <c r="Q18" s="125">
        <f>Eingabe!$E25</f>
        <v>0</v>
      </c>
      <c r="R18" s="117"/>
      <c r="S18" s="82"/>
      <c r="T18" s="125">
        <f>Eingabe!$E26</f>
        <v>0</v>
      </c>
      <c r="U18" s="117"/>
      <c r="V18" s="82"/>
      <c r="W18" s="125">
        <f>Eingabe!$E27</f>
        <v>0</v>
      </c>
      <c r="X18" s="117"/>
      <c r="Y18" s="82"/>
      <c r="Z18" s="125">
        <f>Eingabe!$E28</f>
        <v>0</v>
      </c>
      <c r="AA18" s="117"/>
      <c r="AB18" s="82"/>
      <c r="AC18" s="125">
        <f>Eingabe!$E29</f>
        <v>0</v>
      </c>
      <c r="AD18" s="117"/>
      <c r="AE18" s="82"/>
      <c r="AF18" s="125">
        <f>Eingabe!$E30</f>
        <v>0</v>
      </c>
      <c r="AG18" s="117"/>
    </row>
    <row r="19" spans="2:33" ht="3" customHeight="1" x14ac:dyDescent="0.25">
      <c r="B19" s="87"/>
      <c r="C19" s="88"/>
    </row>
    <row r="20" spans="2:33" x14ac:dyDescent="0.25">
      <c r="B20" s="138" t="s">
        <v>135</v>
      </c>
      <c r="C20" s="138"/>
      <c r="E20" s="125">
        <f>Eingabe!$F21</f>
        <v>0</v>
      </c>
      <c r="F20" s="117"/>
      <c r="H20" s="125">
        <f>Eingabe!$F22</f>
        <v>0</v>
      </c>
      <c r="I20" s="117"/>
      <c r="K20" s="125">
        <f>Eingabe!$F23</f>
        <v>0</v>
      </c>
      <c r="L20" s="117"/>
      <c r="N20" s="125">
        <f>Eingabe!$F24</f>
        <v>0</v>
      </c>
      <c r="O20" s="117"/>
      <c r="Q20" s="125">
        <f>Eingabe!$F25</f>
        <v>0</v>
      </c>
      <c r="R20" s="117"/>
      <c r="T20" s="125">
        <f>Eingabe!$F26</f>
        <v>0</v>
      </c>
      <c r="U20" s="117"/>
      <c r="W20" s="125">
        <f>Eingabe!$F27</f>
        <v>0</v>
      </c>
      <c r="X20" s="117"/>
      <c r="Z20" s="125">
        <f>Eingabe!$F28</f>
        <v>0</v>
      </c>
      <c r="AA20" s="117"/>
      <c r="AC20" s="125">
        <f>Eingabe!$F29</f>
        <v>0</v>
      </c>
      <c r="AD20" s="117"/>
      <c r="AF20" s="125">
        <f>Eingabe!$F30</f>
        <v>0</v>
      </c>
      <c r="AG20" s="117"/>
    </row>
    <row r="21" spans="2:33" ht="3" customHeight="1" x14ac:dyDescent="0.25">
      <c r="B21" s="87"/>
      <c r="C21" s="88"/>
    </row>
    <row r="22" spans="2:33" x14ac:dyDescent="0.25">
      <c r="B22" s="138" t="s">
        <v>36</v>
      </c>
      <c r="C22" s="138"/>
      <c r="E22" s="125" t="str">
        <f>Eingabe!$G21</f>
        <v/>
      </c>
      <c r="F22" s="117"/>
      <c r="H22" s="125" t="str">
        <f>Eingabe!$G22</f>
        <v/>
      </c>
      <c r="I22" s="117"/>
      <c r="K22" s="125" t="str">
        <f>Eingabe!$G23</f>
        <v/>
      </c>
      <c r="L22" s="117"/>
      <c r="N22" s="125" t="str">
        <f>Eingabe!$G24</f>
        <v/>
      </c>
      <c r="O22" s="117"/>
      <c r="Q22" s="125" t="str">
        <f>Eingabe!$G25</f>
        <v/>
      </c>
      <c r="R22" s="117"/>
      <c r="T22" s="125" t="str">
        <f>Eingabe!$G26</f>
        <v/>
      </c>
      <c r="U22" s="117"/>
      <c r="W22" s="125" t="str">
        <f>Eingabe!$G27</f>
        <v/>
      </c>
      <c r="X22" s="117"/>
      <c r="Z22" s="125" t="str">
        <f>Eingabe!$G28</f>
        <v/>
      </c>
      <c r="AA22" s="117"/>
      <c r="AC22" s="125" t="str">
        <f>Eingabe!$G29</f>
        <v/>
      </c>
      <c r="AD22" s="117"/>
      <c r="AF22" s="125" t="str">
        <f>Eingabe!$G30</f>
        <v/>
      </c>
      <c r="AG22" s="117"/>
    </row>
    <row r="23" spans="2:33" ht="3" customHeight="1" x14ac:dyDescent="0.25">
      <c r="B23" s="87"/>
      <c r="C23" s="88"/>
    </row>
    <row r="24" spans="2:33" ht="15" customHeight="1" x14ac:dyDescent="0.25">
      <c r="B24" s="136" t="s">
        <v>136</v>
      </c>
      <c r="C24" s="136"/>
      <c r="E24" s="125">
        <f>Eingabe!$H21</f>
        <v>0</v>
      </c>
      <c r="F24" s="117"/>
      <c r="H24" s="125">
        <f>Eingabe!$H22</f>
        <v>0</v>
      </c>
      <c r="I24" s="117"/>
      <c r="K24" s="125">
        <f>Eingabe!$H23</f>
        <v>0</v>
      </c>
      <c r="L24" s="117"/>
      <c r="N24" s="125">
        <f>Eingabe!$H24</f>
        <v>0</v>
      </c>
      <c r="O24" s="117"/>
      <c r="Q24" s="125">
        <f>Eingabe!$H25</f>
        <v>0</v>
      </c>
      <c r="R24" s="117"/>
      <c r="T24" s="125">
        <f>Eingabe!$H26</f>
        <v>0</v>
      </c>
      <c r="U24" s="117"/>
      <c r="W24" s="125">
        <f>Eingabe!$H27</f>
        <v>0</v>
      </c>
      <c r="X24" s="117"/>
      <c r="Z24" s="125">
        <f>Eingabe!$H28</f>
        <v>0</v>
      </c>
      <c r="AA24" s="117"/>
      <c r="AC24" s="125">
        <f>Eingabe!$H29</f>
        <v>0</v>
      </c>
      <c r="AD24" s="117"/>
      <c r="AF24" s="125">
        <f>Eingabe!$H30</f>
        <v>0</v>
      </c>
      <c r="AG24" s="117"/>
    </row>
    <row r="25" spans="2:33" ht="3" customHeight="1" x14ac:dyDescent="0.25">
      <c r="B25" s="87"/>
      <c r="C25" s="88"/>
    </row>
    <row r="26" spans="2:33" x14ac:dyDescent="0.25">
      <c r="B26" s="137" t="s">
        <v>137</v>
      </c>
      <c r="C26" s="137"/>
      <c r="E26" s="126">
        <f>Eingabe!$I21</f>
        <v>0</v>
      </c>
      <c r="F26" s="127"/>
      <c r="H26" s="126">
        <f>Eingabe!$I22</f>
        <v>0</v>
      </c>
      <c r="I26" s="127"/>
      <c r="K26" s="126">
        <f>Eingabe!$I23</f>
        <v>0</v>
      </c>
      <c r="L26" s="127"/>
      <c r="N26" s="126">
        <f>Eingabe!$I24</f>
        <v>0</v>
      </c>
      <c r="O26" s="127"/>
      <c r="Q26" s="126">
        <f>Eingabe!$I25</f>
        <v>0</v>
      </c>
      <c r="R26" s="127"/>
      <c r="T26" s="126">
        <f>Eingabe!$I26</f>
        <v>0</v>
      </c>
      <c r="U26" s="127"/>
      <c r="W26" s="126">
        <f>Eingabe!$I27</f>
        <v>0</v>
      </c>
      <c r="X26" s="127"/>
      <c r="Z26" s="126">
        <f>Eingabe!$I28</f>
        <v>0</v>
      </c>
      <c r="AA26" s="127"/>
      <c r="AC26" s="126">
        <f>Eingabe!$I29</f>
        <v>0</v>
      </c>
      <c r="AD26" s="127"/>
      <c r="AF26" s="126">
        <f>Eingabe!$I30</f>
        <v>0</v>
      </c>
      <c r="AG26" s="127"/>
    </row>
    <row r="27" spans="2:33" x14ac:dyDescent="0.25">
      <c r="B27" s="137"/>
      <c r="C27" s="137"/>
      <c r="D27" t="s">
        <v>160</v>
      </c>
      <c r="E27" s="128"/>
      <c r="F27" s="129"/>
      <c r="H27" s="128"/>
      <c r="I27" s="129"/>
      <c r="K27" s="128"/>
      <c r="L27" s="129"/>
      <c r="N27" s="128"/>
      <c r="O27" s="129"/>
      <c r="Q27" s="128"/>
      <c r="R27" s="129"/>
      <c r="T27" s="128"/>
      <c r="U27" s="129"/>
      <c r="W27" s="128"/>
      <c r="X27" s="129"/>
      <c r="Z27" s="128"/>
      <c r="AA27" s="129"/>
      <c r="AC27" s="128"/>
      <c r="AD27" s="129"/>
      <c r="AF27" s="128"/>
      <c r="AG27" s="129"/>
    </row>
    <row r="28" spans="2:33" x14ac:dyDescent="0.25">
      <c r="B28" s="87"/>
      <c r="C28" s="88"/>
    </row>
    <row r="29" spans="2:33" x14ac:dyDescent="0.25">
      <c r="B29" s="92" t="s">
        <v>142</v>
      </c>
      <c r="C29" s="93"/>
    </row>
    <row r="30" spans="2:33" ht="3.75" customHeight="1" x14ac:dyDescent="0.25">
      <c r="B30" s="87"/>
      <c r="C30" s="88"/>
    </row>
    <row r="31" spans="2:33" x14ac:dyDescent="0.25">
      <c r="B31" s="136" t="s">
        <v>2</v>
      </c>
      <c r="C31" s="136"/>
      <c r="E31" s="125">
        <f>Eingabe!$K21</f>
        <v>0</v>
      </c>
      <c r="F31" s="117"/>
      <c r="H31" s="125">
        <f>Eingabe!$K22</f>
        <v>0</v>
      </c>
      <c r="I31" s="117"/>
      <c r="K31" s="125">
        <f>Eingabe!$K23</f>
        <v>0</v>
      </c>
      <c r="L31" s="117"/>
      <c r="N31" s="125">
        <f>Eingabe!$K24</f>
        <v>0</v>
      </c>
      <c r="O31" s="117"/>
      <c r="Q31" s="125">
        <f>Eingabe!$K25</f>
        <v>0</v>
      </c>
      <c r="R31" s="117"/>
      <c r="T31" s="125">
        <f>Eingabe!$K26</f>
        <v>0</v>
      </c>
      <c r="U31" s="117"/>
      <c r="W31" s="125">
        <f>Eingabe!$K27</f>
        <v>0</v>
      </c>
      <c r="X31" s="117"/>
      <c r="Z31" s="125">
        <f>Eingabe!$K28</f>
        <v>0</v>
      </c>
      <c r="AA31" s="117"/>
      <c r="AC31" s="125">
        <f>Eingabe!$K29</f>
        <v>0</v>
      </c>
      <c r="AD31" s="117"/>
      <c r="AF31" s="125">
        <f>Eingabe!$K30</f>
        <v>0</v>
      </c>
      <c r="AG31" s="117"/>
    </row>
    <row r="32" spans="2:33" ht="3.75" customHeight="1" x14ac:dyDescent="0.25">
      <c r="B32" s="87"/>
      <c r="C32" s="88"/>
    </row>
    <row r="33" spans="2:33" ht="15" customHeight="1" x14ac:dyDescent="0.25">
      <c r="B33" s="136" t="s">
        <v>7</v>
      </c>
      <c r="C33" s="136"/>
      <c r="E33" s="125">
        <f>Eingabe!$L21</f>
        <v>0</v>
      </c>
      <c r="F33" s="117"/>
      <c r="H33" s="125">
        <f>Eingabe!$L22</f>
        <v>0</v>
      </c>
      <c r="I33" s="117"/>
      <c r="K33" s="125">
        <f>Eingabe!$L23</f>
        <v>0</v>
      </c>
      <c r="L33" s="117"/>
      <c r="N33" s="125">
        <f>Eingabe!$L24</f>
        <v>0</v>
      </c>
      <c r="O33" s="117"/>
      <c r="Q33" s="125">
        <f>Eingabe!$L25</f>
        <v>0</v>
      </c>
      <c r="R33" s="117"/>
      <c r="T33" s="125">
        <f>Eingabe!$L26</f>
        <v>0</v>
      </c>
      <c r="U33" s="117"/>
      <c r="W33" s="125">
        <f>Eingabe!$L27</f>
        <v>0</v>
      </c>
      <c r="X33" s="117"/>
      <c r="Z33" s="125">
        <f>Eingabe!$L28</f>
        <v>0</v>
      </c>
      <c r="AA33" s="117"/>
      <c r="AC33" s="125">
        <f>Eingabe!$L29</f>
        <v>0</v>
      </c>
      <c r="AD33" s="117"/>
      <c r="AF33" s="125">
        <f>Eingabe!$L30</f>
        <v>0</v>
      </c>
      <c r="AG33" s="117"/>
    </row>
    <row r="34" spans="2:33" ht="3.75" customHeight="1" x14ac:dyDescent="0.25">
      <c r="B34" s="87"/>
      <c r="C34" s="88"/>
    </row>
    <row r="35" spans="2:33" x14ac:dyDescent="0.25">
      <c r="B35" s="136" t="s">
        <v>140</v>
      </c>
      <c r="C35" s="136"/>
      <c r="E35" s="125">
        <f>Eingabe!$M21</f>
        <v>0</v>
      </c>
      <c r="F35" s="117"/>
      <c r="H35" s="125">
        <f>Eingabe!$M22</f>
        <v>0</v>
      </c>
      <c r="I35" s="117"/>
      <c r="K35" s="125">
        <f>Eingabe!$M23</f>
        <v>0</v>
      </c>
      <c r="L35" s="117"/>
      <c r="N35" s="125">
        <f>Eingabe!$M24</f>
        <v>0</v>
      </c>
      <c r="O35" s="117"/>
      <c r="Q35" s="125">
        <f>Eingabe!$M25</f>
        <v>0</v>
      </c>
      <c r="R35" s="117"/>
      <c r="T35" s="125">
        <f>Eingabe!$M26</f>
        <v>0</v>
      </c>
      <c r="U35" s="117"/>
      <c r="W35" s="125">
        <f>Eingabe!$M27</f>
        <v>0</v>
      </c>
      <c r="X35" s="117"/>
      <c r="Z35" s="125">
        <f>Eingabe!$M28</f>
        <v>0</v>
      </c>
      <c r="AA35" s="117"/>
      <c r="AC35" s="125">
        <f>Eingabe!$M29</f>
        <v>0</v>
      </c>
      <c r="AD35" s="117"/>
      <c r="AF35" s="125">
        <f>Eingabe!$M30</f>
        <v>0</v>
      </c>
      <c r="AG35" s="117"/>
    </row>
    <row r="36" spans="2:33" ht="3.75" customHeight="1" x14ac:dyDescent="0.25">
      <c r="B36" s="87"/>
      <c r="C36" s="88"/>
    </row>
    <row r="37" spans="2:33" x14ac:dyDescent="0.25">
      <c r="B37" s="136" t="s">
        <v>1</v>
      </c>
      <c r="C37" s="136"/>
      <c r="E37" s="125">
        <f>Eingabe!$N21</f>
        <v>0</v>
      </c>
      <c r="F37" s="117"/>
      <c r="H37" s="125">
        <f>Eingabe!$N22</f>
        <v>0</v>
      </c>
      <c r="I37" s="117"/>
      <c r="K37" s="125">
        <f>Eingabe!$N23</f>
        <v>0</v>
      </c>
      <c r="L37" s="117"/>
      <c r="N37" s="125">
        <f>Eingabe!$N24</f>
        <v>0</v>
      </c>
      <c r="O37" s="117"/>
      <c r="Q37" s="125">
        <f>Eingabe!$N25</f>
        <v>0</v>
      </c>
      <c r="R37" s="117"/>
      <c r="T37" s="125">
        <f>Eingabe!$N26</f>
        <v>0</v>
      </c>
      <c r="U37" s="117"/>
      <c r="W37" s="125">
        <f>Eingabe!$N27</f>
        <v>0</v>
      </c>
      <c r="X37" s="117"/>
      <c r="Z37" s="125">
        <f>Eingabe!$N28</f>
        <v>0</v>
      </c>
      <c r="AA37" s="117"/>
      <c r="AC37" s="125">
        <f>Eingabe!$N29</f>
        <v>0</v>
      </c>
      <c r="AD37" s="117"/>
      <c r="AF37" s="125">
        <f>Eingabe!$N30</f>
        <v>0</v>
      </c>
      <c r="AG37" s="117"/>
    </row>
    <row r="38" spans="2:33" x14ac:dyDescent="0.25">
      <c r="B38" s="87"/>
      <c r="C38" s="88"/>
    </row>
    <row r="39" spans="2:33" ht="15" customHeight="1" x14ac:dyDescent="0.25">
      <c r="B39" s="141" t="s">
        <v>141</v>
      </c>
      <c r="C39" s="141"/>
      <c r="E39" s="78"/>
      <c r="F39" s="78"/>
      <c r="H39" s="78"/>
      <c r="I39" s="78"/>
      <c r="K39" s="78"/>
      <c r="L39" s="78"/>
      <c r="N39" s="78"/>
      <c r="O39" s="78"/>
      <c r="Q39" s="78"/>
      <c r="R39" s="78"/>
      <c r="T39" s="78"/>
      <c r="U39" s="78"/>
      <c r="W39" s="78"/>
      <c r="X39" s="78"/>
      <c r="Z39" s="78"/>
      <c r="AA39" s="78"/>
      <c r="AC39" s="78"/>
      <c r="AD39" s="78"/>
      <c r="AF39" s="78"/>
      <c r="AG39" s="78"/>
    </row>
    <row r="40" spans="2:33" ht="3.75" customHeight="1" x14ac:dyDescent="0.25">
      <c r="B40" s="87"/>
      <c r="C40" s="88"/>
    </row>
    <row r="41" spans="2:33" x14ac:dyDescent="0.25">
      <c r="B41" s="136" t="s">
        <v>143</v>
      </c>
      <c r="C41" s="136"/>
      <c r="E41" s="125">
        <f>Eingabe!$O21</f>
        <v>0</v>
      </c>
      <c r="F41" s="117"/>
      <c r="H41" s="125">
        <f>Eingabe!$O22</f>
        <v>0</v>
      </c>
      <c r="I41" s="117"/>
      <c r="K41" s="125">
        <f>Eingabe!$O23</f>
        <v>0</v>
      </c>
      <c r="L41" s="117"/>
      <c r="N41" s="125">
        <f>Eingabe!$O24</f>
        <v>0</v>
      </c>
      <c r="O41" s="117"/>
      <c r="Q41" s="125">
        <f>Eingabe!$O25</f>
        <v>0</v>
      </c>
      <c r="R41" s="117"/>
      <c r="T41" s="125">
        <f>Eingabe!$O26</f>
        <v>0</v>
      </c>
      <c r="U41" s="117"/>
      <c r="W41" s="125">
        <f>Eingabe!$O27</f>
        <v>0</v>
      </c>
      <c r="X41" s="117"/>
      <c r="Z41" s="125">
        <f>Eingabe!$O28</f>
        <v>0</v>
      </c>
      <c r="AA41" s="117"/>
      <c r="AC41" s="125">
        <f>Eingabe!$O29</f>
        <v>0</v>
      </c>
      <c r="AD41" s="117"/>
      <c r="AF41" s="125">
        <f>Eingabe!$O30</f>
        <v>0</v>
      </c>
      <c r="AG41" s="117"/>
    </row>
    <row r="42" spans="2:33" ht="3.75" customHeight="1" x14ac:dyDescent="0.25">
      <c r="B42" s="87"/>
      <c r="C42" s="88"/>
    </row>
    <row r="43" spans="2:33" x14ac:dyDescent="0.25">
      <c r="B43" s="136" t="s">
        <v>6</v>
      </c>
      <c r="C43" s="136"/>
      <c r="E43" s="125">
        <f>Eingabe!$P21</f>
        <v>0</v>
      </c>
      <c r="F43" s="117"/>
      <c r="H43" s="125">
        <f>Eingabe!$P22</f>
        <v>0</v>
      </c>
      <c r="I43" s="117"/>
      <c r="K43" s="125">
        <f>Eingabe!$P23</f>
        <v>0</v>
      </c>
      <c r="L43" s="117"/>
      <c r="N43" s="125">
        <f>Eingabe!$P24</f>
        <v>0</v>
      </c>
      <c r="O43" s="117"/>
      <c r="Q43" s="125">
        <f>Eingabe!$P25</f>
        <v>0</v>
      </c>
      <c r="R43" s="117"/>
      <c r="T43" s="125">
        <f>Eingabe!$P26</f>
        <v>0</v>
      </c>
      <c r="U43" s="117"/>
      <c r="W43" s="125">
        <f>Eingabe!$P27</f>
        <v>0</v>
      </c>
      <c r="X43" s="117"/>
      <c r="Z43" s="125">
        <f>Eingabe!$P28</f>
        <v>0</v>
      </c>
      <c r="AA43" s="117"/>
      <c r="AC43" s="125">
        <f>Eingabe!$P29</f>
        <v>0</v>
      </c>
      <c r="AD43" s="117"/>
      <c r="AF43" s="125">
        <f>Eingabe!$P30</f>
        <v>0</v>
      </c>
      <c r="AG43" s="117"/>
    </row>
    <row r="44" spans="2:33" ht="3.75" customHeight="1" x14ac:dyDescent="0.25">
      <c r="B44" s="87"/>
      <c r="C44" s="88"/>
    </row>
    <row r="45" spans="2:33" x14ac:dyDescent="0.25">
      <c r="B45" s="136" t="s">
        <v>99</v>
      </c>
      <c r="C45" s="136"/>
      <c r="E45" s="125">
        <f>Eingabe!$Q21</f>
        <v>0</v>
      </c>
      <c r="F45" s="117"/>
      <c r="H45" s="125">
        <f>Eingabe!$Q22</f>
        <v>0</v>
      </c>
      <c r="I45" s="117"/>
      <c r="K45" s="125">
        <f>Eingabe!$Q23</f>
        <v>0</v>
      </c>
      <c r="L45" s="117"/>
      <c r="N45" s="125">
        <f>Eingabe!$Q24</f>
        <v>0</v>
      </c>
      <c r="O45" s="117"/>
      <c r="Q45" s="125">
        <f>Eingabe!$Q25</f>
        <v>0</v>
      </c>
      <c r="R45" s="117"/>
      <c r="T45" s="125">
        <f>Eingabe!$Q26</f>
        <v>0</v>
      </c>
      <c r="U45" s="117"/>
      <c r="W45" s="125">
        <f>Eingabe!$Q27</f>
        <v>0</v>
      </c>
      <c r="X45" s="117"/>
      <c r="Z45" s="125">
        <f>Eingabe!$Q28</f>
        <v>0</v>
      </c>
      <c r="AA45" s="117"/>
      <c r="AC45" s="125">
        <f>Eingabe!$Q29</f>
        <v>0</v>
      </c>
      <c r="AD45" s="117"/>
      <c r="AF45" s="125">
        <f>Eingabe!$Q30</f>
        <v>0</v>
      </c>
      <c r="AG45" s="117"/>
    </row>
    <row r="46" spans="2:33" x14ac:dyDescent="0.25">
      <c r="B46" s="87"/>
      <c r="C46" s="88"/>
    </row>
    <row r="47" spans="2:33" x14ac:dyDescent="0.25">
      <c r="B47" s="92" t="s">
        <v>153</v>
      </c>
      <c r="C47" s="88"/>
    </row>
    <row r="48" spans="2:33" ht="3" customHeight="1" x14ac:dyDescent="0.25">
      <c r="B48" s="87"/>
      <c r="C48" s="88"/>
    </row>
    <row r="49" spans="2:33" x14ac:dyDescent="0.25">
      <c r="B49" s="87" t="s">
        <v>52</v>
      </c>
      <c r="C49" s="88" t="s">
        <v>154</v>
      </c>
      <c r="E49" s="116">
        <f>Eingabe!$U21</f>
        <v>0</v>
      </c>
      <c r="F49" s="117"/>
      <c r="H49" s="116">
        <f>Eingabe!$U22</f>
        <v>0</v>
      </c>
      <c r="I49" s="117"/>
      <c r="K49" s="116">
        <f>Eingabe!$U23</f>
        <v>0</v>
      </c>
      <c r="L49" s="117"/>
      <c r="N49" s="116">
        <f>Eingabe!$U24</f>
        <v>0</v>
      </c>
      <c r="O49" s="117"/>
      <c r="Q49" s="116">
        <f>Eingabe!$U25</f>
        <v>0</v>
      </c>
      <c r="R49" s="117"/>
      <c r="T49" s="116">
        <f>Eingabe!$U26</f>
        <v>0</v>
      </c>
      <c r="U49" s="117"/>
      <c r="W49" s="116">
        <f>Eingabe!$U27</f>
        <v>0</v>
      </c>
      <c r="X49" s="117"/>
      <c r="Z49" s="116">
        <f>Eingabe!$U28</f>
        <v>0</v>
      </c>
      <c r="AA49" s="117"/>
      <c r="AC49" s="116">
        <f>Eingabe!$U29</f>
        <v>0</v>
      </c>
      <c r="AD49" s="117"/>
      <c r="AF49" s="116">
        <f>Eingabe!$U30</f>
        <v>0</v>
      </c>
      <c r="AG49" s="117"/>
    </row>
    <row r="50" spans="2:33" ht="3" customHeight="1" x14ac:dyDescent="0.25">
      <c r="B50" s="87"/>
      <c r="C50" s="88"/>
    </row>
    <row r="51" spans="2:33" x14ac:dyDescent="0.25">
      <c r="B51" s="87" t="s">
        <v>50</v>
      </c>
      <c r="C51" s="88" t="s">
        <v>154</v>
      </c>
      <c r="E51" s="130">
        <f>Eingabe!$V21</f>
        <v>0</v>
      </c>
      <c r="F51" s="131"/>
      <c r="H51" s="130">
        <f>Eingabe!$V22</f>
        <v>0</v>
      </c>
      <c r="I51" s="131"/>
      <c r="K51" s="130">
        <f>Eingabe!$V23</f>
        <v>0</v>
      </c>
      <c r="L51" s="131"/>
      <c r="N51" s="130">
        <f>Eingabe!$V24</f>
        <v>0</v>
      </c>
      <c r="O51" s="131"/>
      <c r="Q51" s="130">
        <f>Eingabe!$V25</f>
        <v>0</v>
      </c>
      <c r="R51" s="131"/>
      <c r="T51" s="130">
        <f>Eingabe!$V26</f>
        <v>0</v>
      </c>
      <c r="U51" s="131"/>
      <c r="W51" s="130">
        <f>Eingabe!$V27</f>
        <v>0</v>
      </c>
      <c r="X51" s="131"/>
      <c r="Z51" s="130">
        <f>Eingabe!$V28</f>
        <v>0</v>
      </c>
      <c r="AA51" s="131"/>
      <c r="AC51" s="130">
        <f>Eingabe!$V29</f>
        <v>0</v>
      </c>
      <c r="AD51" s="131"/>
      <c r="AF51" s="130">
        <f>Eingabe!$V30</f>
        <v>0</v>
      </c>
      <c r="AG51" s="131"/>
    </row>
    <row r="52" spans="2:33" x14ac:dyDescent="0.25">
      <c r="B52" s="87" t="s">
        <v>49</v>
      </c>
      <c r="C52" s="88" t="s">
        <v>154</v>
      </c>
      <c r="E52" s="132">
        <f>Eingabe!$W21</f>
        <v>0</v>
      </c>
      <c r="F52" s="133"/>
      <c r="H52" s="132">
        <f>Eingabe!$W22</f>
        <v>0</v>
      </c>
      <c r="I52" s="133"/>
      <c r="K52" s="132">
        <f>Eingabe!$W23</f>
        <v>0</v>
      </c>
      <c r="L52" s="133"/>
      <c r="N52" s="132">
        <f>Eingabe!$W24</f>
        <v>0</v>
      </c>
      <c r="O52" s="133"/>
      <c r="Q52" s="132">
        <f>Eingabe!$W25</f>
        <v>0</v>
      </c>
      <c r="R52" s="133"/>
      <c r="T52" s="132">
        <f>Eingabe!$W26</f>
        <v>0</v>
      </c>
      <c r="U52" s="133"/>
      <c r="W52" s="132">
        <f>Eingabe!$W27</f>
        <v>0</v>
      </c>
      <c r="X52" s="133"/>
      <c r="Z52" s="132">
        <f>Eingabe!$W28</f>
        <v>0</v>
      </c>
      <c r="AA52" s="133"/>
      <c r="AC52" s="132">
        <f>Eingabe!$W29</f>
        <v>0</v>
      </c>
      <c r="AD52" s="133"/>
      <c r="AF52" s="132">
        <f>Eingabe!$W30</f>
        <v>0</v>
      </c>
      <c r="AG52" s="133"/>
    </row>
    <row r="53" spans="2:33" x14ac:dyDescent="0.25">
      <c r="B53" s="87" t="s">
        <v>48</v>
      </c>
      <c r="C53" s="88" t="s">
        <v>154</v>
      </c>
      <c r="E53" s="134">
        <f>Eingabe!$X21</f>
        <v>0</v>
      </c>
      <c r="F53" s="135"/>
      <c r="H53" s="134">
        <f>Eingabe!$X22</f>
        <v>0</v>
      </c>
      <c r="I53" s="135"/>
      <c r="K53" s="134">
        <f>Eingabe!$X23</f>
        <v>0</v>
      </c>
      <c r="L53" s="135"/>
      <c r="N53" s="134">
        <f>Eingabe!$X24</f>
        <v>0</v>
      </c>
      <c r="O53" s="135"/>
      <c r="Q53" s="134">
        <f>Eingabe!$X25</f>
        <v>0</v>
      </c>
      <c r="R53" s="135"/>
      <c r="T53" s="134">
        <f>Eingabe!$X26</f>
        <v>0</v>
      </c>
      <c r="U53" s="135"/>
      <c r="W53" s="134">
        <f>Eingabe!$X27</f>
        <v>0</v>
      </c>
      <c r="X53" s="135"/>
      <c r="Z53" s="134">
        <f>Eingabe!$X28</f>
        <v>0</v>
      </c>
      <c r="AA53" s="135"/>
      <c r="AC53" s="134">
        <f>Eingabe!$X29</f>
        <v>0</v>
      </c>
      <c r="AD53" s="135"/>
      <c r="AF53" s="134">
        <f>Eingabe!$X30</f>
        <v>0</v>
      </c>
      <c r="AG53" s="135"/>
    </row>
    <row r="54" spans="2:33" ht="6" customHeight="1" x14ac:dyDescent="0.25">
      <c r="B54" s="87"/>
      <c r="C54" s="88"/>
    </row>
    <row r="55" spans="2:33" x14ac:dyDescent="0.25">
      <c r="B55" s="87" t="s">
        <v>151</v>
      </c>
      <c r="C55" s="88" t="s">
        <v>154</v>
      </c>
      <c r="E55" s="116">
        <f>Eingabe!$Y21</f>
        <v>0</v>
      </c>
      <c r="F55" s="117"/>
      <c r="H55" s="116">
        <f>Eingabe!$Y22</f>
        <v>0</v>
      </c>
      <c r="I55" s="117"/>
      <c r="K55" s="116">
        <f>Eingabe!$Y23</f>
        <v>0</v>
      </c>
      <c r="L55" s="117"/>
      <c r="N55" s="116">
        <f>Eingabe!$Y24</f>
        <v>0</v>
      </c>
      <c r="O55" s="117"/>
      <c r="Q55" s="116">
        <f>Eingabe!$Y25</f>
        <v>0</v>
      </c>
      <c r="R55" s="117"/>
      <c r="T55" s="116">
        <f>Eingabe!$Y26</f>
        <v>0</v>
      </c>
      <c r="U55" s="117"/>
      <c r="W55" s="116">
        <f>Eingabe!$Y27</f>
        <v>0</v>
      </c>
      <c r="X55" s="117"/>
      <c r="Z55" s="116">
        <f>Eingabe!$Y28</f>
        <v>0</v>
      </c>
      <c r="AA55" s="117"/>
      <c r="AC55" s="116">
        <f>Eingabe!$Y29</f>
        <v>0</v>
      </c>
      <c r="AD55" s="117"/>
      <c r="AF55" s="116">
        <f>Eingabe!$Y30</f>
        <v>0</v>
      </c>
      <c r="AG55" s="117"/>
    </row>
    <row r="56" spans="2:33" x14ac:dyDescent="0.25">
      <c r="B56" s="87"/>
      <c r="C56" s="88"/>
    </row>
    <row r="57" spans="2:33" x14ac:dyDescent="0.25">
      <c r="B57" s="87"/>
      <c r="C57" s="88"/>
    </row>
    <row r="58" spans="2:33" x14ac:dyDescent="0.25">
      <c r="B58" s="136" t="s">
        <v>152</v>
      </c>
      <c r="C58" s="136"/>
      <c r="F58" s="75">
        <f>Eingabe!$J21</f>
        <v>0</v>
      </c>
      <c r="I58" s="75">
        <f>Eingabe!$J22</f>
        <v>0</v>
      </c>
      <c r="L58" s="75">
        <f>Eingabe!$J23</f>
        <v>0</v>
      </c>
      <c r="O58" s="75">
        <f>Eingabe!$J24</f>
        <v>0</v>
      </c>
      <c r="R58" s="75">
        <f>Eingabe!$J25</f>
        <v>0</v>
      </c>
      <c r="U58" s="75">
        <f>Eingabe!$J26</f>
        <v>0</v>
      </c>
      <c r="X58" s="75">
        <f>Eingabe!$J27</f>
        <v>0</v>
      </c>
      <c r="AA58" s="75">
        <f>Eingabe!$J28</f>
        <v>0</v>
      </c>
      <c r="AD58" s="75">
        <f>Eingabe!$J29</f>
        <v>0</v>
      </c>
      <c r="AG58" s="75">
        <f>Eingabe!$J30</f>
        <v>0</v>
      </c>
    </row>
  </sheetData>
  <sheetProtection algorithmName="SHA-512" hashValue="OgxnF6Lly6DLVWW1aKJD/idAXex8mPI2EoqBWzcY7myhQ24cONQauW4msR0moxdlbth4P2gIBZaA0jXn6R/DiA==" saltValue="VvVIJCFL6udAOJPraHuZaA==" spinCount="100000" sheet="1" objects="1" scenarios="1" selectLockedCells="1"/>
  <mergeCells count="207">
    <mergeCell ref="T6:U6"/>
    <mergeCell ref="W6:X6"/>
    <mergeCell ref="Z6:AA6"/>
    <mergeCell ref="AC6:AD6"/>
    <mergeCell ref="AF6:AG6"/>
    <mergeCell ref="B12:C12"/>
    <mergeCell ref="B4:O4"/>
    <mergeCell ref="H6:I6"/>
    <mergeCell ref="K6:L6"/>
    <mergeCell ref="N6:O6"/>
    <mergeCell ref="Q6:R6"/>
    <mergeCell ref="B18:C18"/>
    <mergeCell ref="E18:F18"/>
    <mergeCell ref="H18:I18"/>
    <mergeCell ref="K18:L18"/>
    <mergeCell ref="N18:O18"/>
    <mergeCell ref="B14:C16"/>
    <mergeCell ref="E14:F16"/>
    <mergeCell ref="H14:I16"/>
    <mergeCell ref="K14:L16"/>
    <mergeCell ref="N14:O16"/>
    <mergeCell ref="Q18:R18"/>
    <mergeCell ref="T18:U18"/>
    <mergeCell ref="W18:X18"/>
    <mergeCell ref="Z18:AA18"/>
    <mergeCell ref="AC18:AD18"/>
    <mergeCell ref="AF18:AG18"/>
    <mergeCell ref="T14:U16"/>
    <mergeCell ref="W14:X16"/>
    <mergeCell ref="Z14:AA16"/>
    <mergeCell ref="AC14:AD16"/>
    <mergeCell ref="AF14:AG16"/>
    <mergeCell ref="Q14:R16"/>
    <mergeCell ref="B22:C22"/>
    <mergeCell ref="E22:F22"/>
    <mergeCell ref="H22:I22"/>
    <mergeCell ref="K22:L22"/>
    <mergeCell ref="N22:O22"/>
    <mergeCell ref="B20:C20"/>
    <mergeCell ref="E20:F20"/>
    <mergeCell ref="H20:I20"/>
    <mergeCell ref="K20:L20"/>
    <mergeCell ref="N20:O20"/>
    <mergeCell ref="Q22:R22"/>
    <mergeCell ref="T22:U22"/>
    <mergeCell ref="W22:X22"/>
    <mergeCell ref="Z22:AA22"/>
    <mergeCell ref="AC22:AD22"/>
    <mergeCell ref="AF22:AG22"/>
    <mergeCell ref="T20:U20"/>
    <mergeCell ref="W20:X20"/>
    <mergeCell ref="Z20:AA20"/>
    <mergeCell ref="AC20:AD20"/>
    <mergeCell ref="AF20:AG20"/>
    <mergeCell ref="Q20:R20"/>
    <mergeCell ref="B26:C27"/>
    <mergeCell ref="E26:F27"/>
    <mergeCell ref="H26:I27"/>
    <mergeCell ref="K26:L27"/>
    <mergeCell ref="N26:O27"/>
    <mergeCell ref="B24:C24"/>
    <mergeCell ref="E24:F24"/>
    <mergeCell ref="H24:I24"/>
    <mergeCell ref="K24:L24"/>
    <mergeCell ref="N24:O24"/>
    <mergeCell ref="Q26:R27"/>
    <mergeCell ref="T26:U27"/>
    <mergeCell ref="W26:X27"/>
    <mergeCell ref="Z26:AA27"/>
    <mergeCell ref="AC26:AD27"/>
    <mergeCell ref="AF26:AG27"/>
    <mergeCell ref="T24:U24"/>
    <mergeCell ref="W24:X24"/>
    <mergeCell ref="Z24:AA24"/>
    <mergeCell ref="AC24:AD24"/>
    <mergeCell ref="AF24:AG24"/>
    <mergeCell ref="Q24:R24"/>
    <mergeCell ref="B33:C33"/>
    <mergeCell ref="E33:F33"/>
    <mergeCell ref="H33:I33"/>
    <mergeCell ref="K33:L33"/>
    <mergeCell ref="N33:O33"/>
    <mergeCell ref="B31:C31"/>
    <mergeCell ref="E31:F31"/>
    <mergeCell ref="H31:I31"/>
    <mergeCell ref="K31:L31"/>
    <mergeCell ref="N31:O31"/>
    <mergeCell ref="Q33:R33"/>
    <mergeCell ref="T33:U33"/>
    <mergeCell ref="W33:X33"/>
    <mergeCell ref="Z33:AA33"/>
    <mergeCell ref="AC33:AD33"/>
    <mergeCell ref="AF33:AG33"/>
    <mergeCell ref="T31:U31"/>
    <mergeCell ref="W31:X31"/>
    <mergeCell ref="Z31:AA31"/>
    <mergeCell ref="AC31:AD31"/>
    <mergeCell ref="AF31:AG31"/>
    <mergeCell ref="Q31:R31"/>
    <mergeCell ref="B37:C37"/>
    <mergeCell ref="E37:F37"/>
    <mergeCell ref="H37:I37"/>
    <mergeCell ref="K37:L37"/>
    <mergeCell ref="N37:O37"/>
    <mergeCell ref="B35:C35"/>
    <mergeCell ref="E35:F35"/>
    <mergeCell ref="H35:I35"/>
    <mergeCell ref="K35:L35"/>
    <mergeCell ref="N35:O35"/>
    <mergeCell ref="Q37:R37"/>
    <mergeCell ref="T37:U37"/>
    <mergeCell ref="W37:X37"/>
    <mergeCell ref="Z37:AA37"/>
    <mergeCell ref="AC37:AD37"/>
    <mergeCell ref="AF37:AG37"/>
    <mergeCell ref="T35:U35"/>
    <mergeCell ref="W35:X35"/>
    <mergeCell ref="Z35:AA35"/>
    <mergeCell ref="AC35:AD35"/>
    <mergeCell ref="AF35:AG35"/>
    <mergeCell ref="Q35:R35"/>
    <mergeCell ref="Q41:R41"/>
    <mergeCell ref="T41:U41"/>
    <mergeCell ref="W41:X41"/>
    <mergeCell ref="Z41:AA41"/>
    <mergeCell ref="AC41:AD41"/>
    <mergeCell ref="AF41:AG41"/>
    <mergeCell ref="B39:C39"/>
    <mergeCell ref="B41:C41"/>
    <mergeCell ref="E41:F41"/>
    <mergeCell ref="H41:I41"/>
    <mergeCell ref="K41:L41"/>
    <mergeCell ref="N41:O41"/>
    <mergeCell ref="B45:C45"/>
    <mergeCell ref="E45:F45"/>
    <mergeCell ref="H45:I45"/>
    <mergeCell ref="K45:L45"/>
    <mergeCell ref="N45:O45"/>
    <mergeCell ref="B43:C43"/>
    <mergeCell ref="E43:F43"/>
    <mergeCell ref="H43:I43"/>
    <mergeCell ref="K43:L43"/>
    <mergeCell ref="N43:O43"/>
    <mergeCell ref="Q45:R45"/>
    <mergeCell ref="T45:U45"/>
    <mergeCell ref="W45:X45"/>
    <mergeCell ref="Z45:AA45"/>
    <mergeCell ref="AC45:AD45"/>
    <mergeCell ref="AF45:AG45"/>
    <mergeCell ref="T43:U43"/>
    <mergeCell ref="W43:X43"/>
    <mergeCell ref="Z43:AA43"/>
    <mergeCell ref="AC43:AD43"/>
    <mergeCell ref="AF43:AG43"/>
    <mergeCell ref="Q43:R43"/>
    <mergeCell ref="W49:X49"/>
    <mergeCell ref="Z49:AA49"/>
    <mergeCell ref="AC49:AD49"/>
    <mergeCell ref="AF49:AG49"/>
    <mergeCell ref="E51:F51"/>
    <mergeCell ref="H51:I51"/>
    <mergeCell ref="K51:L51"/>
    <mergeCell ref="N51:O51"/>
    <mergeCell ref="Q51:R51"/>
    <mergeCell ref="T51:U51"/>
    <mergeCell ref="E49:F49"/>
    <mergeCell ref="H49:I49"/>
    <mergeCell ref="K49:L49"/>
    <mergeCell ref="N49:O49"/>
    <mergeCell ref="Q49:R49"/>
    <mergeCell ref="T49:U49"/>
    <mergeCell ref="Q53:R53"/>
    <mergeCell ref="T53:U53"/>
    <mergeCell ref="W51:X51"/>
    <mergeCell ref="Z51:AA51"/>
    <mergeCell ref="AC51:AD51"/>
    <mergeCell ref="AF51:AG51"/>
    <mergeCell ref="E52:F52"/>
    <mergeCell ref="H52:I52"/>
    <mergeCell ref="K52:L52"/>
    <mergeCell ref="N52:O52"/>
    <mergeCell ref="Q52:R52"/>
    <mergeCell ref="T52:U52"/>
    <mergeCell ref="W55:X55"/>
    <mergeCell ref="Z55:AA55"/>
    <mergeCell ref="AC55:AD55"/>
    <mergeCell ref="AF55:AG55"/>
    <mergeCell ref="B58:C58"/>
    <mergeCell ref="E6:F6"/>
    <mergeCell ref="W53:X53"/>
    <mergeCell ref="Z53:AA53"/>
    <mergeCell ref="AC53:AD53"/>
    <mergeCell ref="AF53:AG53"/>
    <mergeCell ref="E55:F55"/>
    <mergeCell ref="H55:I55"/>
    <mergeCell ref="K55:L55"/>
    <mergeCell ref="N55:O55"/>
    <mergeCell ref="Q55:R55"/>
    <mergeCell ref="T55:U55"/>
    <mergeCell ref="W52:X52"/>
    <mergeCell ref="Z52:AA52"/>
    <mergeCell ref="AC52:AD52"/>
    <mergeCell ref="AF52:AG52"/>
    <mergeCell ref="E53:F53"/>
    <mergeCell ref="H53:I53"/>
    <mergeCell ref="K53:L53"/>
    <mergeCell ref="N53:O53"/>
  </mergeCells>
  <conditionalFormatting sqref="A1:XFD1048576">
    <cfRule type="cellIs" dxfId="0" priority="1" operator="equal">
      <formula>0</formula>
    </cfRule>
  </conditionalFormatting>
  <pageMargins left="1.4960629921259843" right="0.70866141732283472" top="0.78740157480314965" bottom="0.78740157480314965" header="0.31496062992125984" footer="0.31496062992125984"/>
  <pageSetup paperSize="9" scale="86" fitToWidth="10" orientation="portrait" r:id="rId1"/>
  <headerFooter>
    <oddFooter>&amp;L&amp;K00-014Stand: 12.01.2016 d.b.&amp;RSeite: &amp;P von &amp;N</oddFooter>
  </headerFooter>
  <colBreaks count="9" manualBreakCount="9">
    <brk id="6" max="1048575" man="1"/>
    <brk id="10" max="1048575" man="1"/>
    <brk id="13" max="1048575" man="1"/>
    <brk id="16" max="1048575" man="1"/>
    <brk id="19" max="1048575" man="1"/>
    <brk id="22" max="1048575" man="1"/>
    <brk id="25" max="1048575" man="1"/>
    <brk id="28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3" sqref="I3:I6"/>
    </sheetView>
  </sheetViews>
  <sheetFormatPr baseColWidth="10" defaultRowHeight="15" x14ac:dyDescent="0.25"/>
  <cols>
    <col min="1" max="1" width="21.85546875" style="1" customWidth="1"/>
    <col min="2" max="7" width="11.42578125" style="1"/>
    <col min="8" max="8" width="21" style="1" customWidth="1"/>
    <col min="9" max="16384" width="11.42578125" style="1"/>
  </cols>
  <sheetData>
    <row r="1" spans="1:9" ht="30" x14ac:dyDescent="0.25">
      <c r="A1" s="22" t="s">
        <v>2</v>
      </c>
      <c r="B1" s="22" t="s">
        <v>7</v>
      </c>
      <c r="C1" s="22" t="s">
        <v>98</v>
      </c>
      <c r="D1" s="22" t="s">
        <v>1</v>
      </c>
      <c r="E1" s="22" t="s">
        <v>34</v>
      </c>
      <c r="F1" s="22" t="s">
        <v>6</v>
      </c>
      <c r="G1" s="22" t="s">
        <v>99</v>
      </c>
      <c r="H1" s="66" t="s">
        <v>78</v>
      </c>
      <c r="I1" s="69" t="s">
        <v>149</v>
      </c>
    </row>
    <row r="2" spans="1:9" x14ac:dyDescent="0.25">
      <c r="A2" s="10"/>
      <c r="B2" s="10"/>
      <c r="C2" s="10" t="s">
        <v>5</v>
      </c>
      <c r="D2" s="10"/>
      <c r="E2" s="10"/>
      <c r="F2" s="10"/>
      <c r="G2" s="10"/>
    </row>
    <row r="3" spans="1:9" ht="30" x14ac:dyDescent="0.25">
      <c r="A3" s="19" t="s">
        <v>9</v>
      </c>
      <c r="B3" s="20" t="s">
        <v>13</v>
      </c>
      <c r="C3" s="19">
        <v>25</v>
      </c>
      <c r="D3" s="21" t="s">
        <v>11</v>
      </c>
      <c r="E3" s="20" t="s">
        <v>32</v>
      </c>
      <c r="F3" s="19" t="s">
        <v>29</v>
      </c>
      <c r="G3" s="19">
        <v>10</v>
      </c>
      <c r="H3" s="68" t="s">
        <v>104</v>
      </c>
      <c r="I3" s="67" t="s">
        <v>146</v>
      </c>
    </row>
    <row r="4" spans="1:9" ht="30" x14ac:dyDescent="0.25">
      <c r="A4" s="19" t="s">
        <v>14</v>
      </c>
      <c r="B4" s="20" t="s">
        <v>8</v>
      </c>
      <c r="C4" s="19">
        <v>50</v>
      </c>
      <c r="D4" s="21" t="s">
        <v>12</v>
      </c>
      <c r="E4" s="10" t="s">
        <v>33</v>
      </c>
      <c r="F4" s="19" t="s">
        <v>26</v>
      </c>
      <c r="G4" s="19">
        <v>20</v>
      </c>
      <c r="H4" s="68" t="s">
        <v>103</v>
      </c>
      <c r="I4" s="67" t="s">
        <v>147</v>
      </c>
    </row>
    <row r="5" spans="1:9" ht="30" x14ac:dyDescent="0.25">
      <c r="A5" s="19" t="s">
        <v>10</v>
      </c>
      <c r="B5" s="20" t="s">
        <v>17</v>
      </c>
      <c r="C5" s="19">
        <v>100</v>
      </c>
      <c r="D5" s="21" t="s">
        <v>18</v>
      </c>
      <c r="E5" s="20" t="s">
        <v>4</v>
      </c>
      <c r="F5" s="19" t="s">
        <v>38</v>
      </c>
      <c r="G5" s="19">
        <v>30</v>
      </c>
      <c r="H5" s="24"/>
      <c r="I5" s="23" t="s">
        <v>148</v>
      </c>
    </row>
    <row r="6" spans="1:9" ht="30" x14ac:dyDescent="0.25">
      <c r="A6" s="19" t="s">
        <v>15</v>
      </c>
      <c r="B6" s="20" t="s">
        <v>20</v>
      </c>
      <c r="C6" s="19">
        <v>250</v>
      </c>
      <c r="D6" s="21" t="s">
        <v>3</v>
      </c>
      <c r="E6" s="19"/>
      <c r="F6" s="19" t="s">
        <v>35</v>
      </c>
      <c r="G6" s="19">
        <v>40</v>
      </c>
      <c r="I6" s="23"/>
    </row>
    <row r="7" spans="1:9" ht="30" x14ac:dyDescent="0.25">
      <c r="A7" s="19" t="s">
        <v>16</v>
      </c>
      <c r="B7" s="20" t="s">
        <v>25</v>
      </c>
      <c r="C7" s="19">
        <v>500</v>
      </c>
      <c r="D7" s="21" t="s">
        <v>24</v>
      </c>
      <c r="E7" s="10"/>
      <c r="F7" s="19" t="s">
        <v>30</v>
      </c>
      <c r="G7" s="19">
        <v>50</v>
      </c>
    </row>
    <row r="8" spans="1:9" x14ac:dyDescent="0.25">
      <c r="A8" s="19" t="s">
        <v>23</v>
      </c>
      <c r="B8" s="20"/>
      <c r="C8" s="19">
        <v>1500</v>
      </c>
      <c r="D8" s="21"/>
      <c r="E8" s="10"/>
      <c r="F8" s="19" t="s">
        <v>27</v>
      </c>
      <c r="G8" s="19">
        <v>60</v>
      </c>
    </row>
    <row r="9" spans="1:9" x14ac:dyDescent="0.25">
      <c r="A9" s="19" t="s">
        <v>21</v>
      </c>
      <c r="B9" s="10"/>
      <c r="C9" s="19">
        <v>2000</v>
      </c>
      <c r="D9" s="10"/>
      <c r="E9" s="10"/>
      <c r="F9" s="19" t="s">
        <v>28</v>
      </c>
      <c r="G9" s="19">
        <v>70</v>
      </c>
    </row>
    <row r="10" spans="1:9" x14ac:dyDescent="0.25">
      <c r="A10" s="19" t="s">
        <v>22</v>
      </c>
      <c r="B10" s="10"/>
      <c r="C10" s="19">
        <v>2500</v>
      </c>
      <c r="D10" s="10"/>
      <c r="E10" s="10"/>
      <c r="F10" s="19"/>
      <c r="G10" s="19">
        <v>80</v>
      </c>
    </row>
    <row r="11" spans="1:9" x14ac:dyDescent="0.25">
      <c r="A11" s="19"/>
      <c r="B11" s="10"/>
      <c r="C11" s="19">
        <v>5000</v>
      </c>
      <c r="D11" s="10"/>
      <c r="E11" s="10"/>
      <c r="F11" s="19"/>
      <c r="G11" s="19">
        <v>90</v>
      </c>
    </row>
    <row r="12" spans="1:9" x14ac:dyDescent="0.25">
      <c r="A12" s="10"/>
      <c r="B12" s="10"/>
      <c r="C12" s="19"/>
      <c r="D12" s="10"/>
      <c r="E12" s="10"/>
      <c r="F12" s="19"/>
      <c r="G12" s="19"/>
    </row>
  </sheetData>
  <sheetProtection algorithmName="SHA-512" hashValue="fvJGzNT5jyZ/IlUO93XDtvXpMwqFoQZkX/ySJHflLYTw8Jg6KtQAIreRyqlRFEof6hUFzCgwLs3I3vrGI+MlNQ==" saltValue="5P2hWzgfvGWWD9qmmT2XIQ==" spinCount="100000" sheet="1" objects="1" scenarios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B4" sqref="B4"/>
    </sheetView>
  </sheetViews>
  <sheetFormatPr baseColWidth="10" defaultRowHeight="15.75" x14ac:dyDescent="0.25"/>
  <cols>
    <col min="1" max="1" width="35.140625" style="3" customWidth="1"/>
    <col min="2" max="2" width="27.7109375" style="3" customWidth="1"/>
    <col min="3" max="3" width="14.140625" style="6" customWidth="1"/>
    <col min="6" max="16384" width="11.42578125" style="3"/>
  </cols>
  <sheetData>
    <row r="1" spans="1:5" ht="31.5" x14ac:dyDescent="0.25">
      <c r="A1" s="7" t="s">
        <v>97</v>
      </c>
      <c r="B1" s="2"/>
      <c r="C1" s="4"/>
      <c r="D1" s="3"/>
      <c r="E1" s="3"/>
    </row>
    <row r="2" spans="1:5" ht="31.5" x14ac:dyDescent="0.25">
      <c r="A2" s="8" t="s">
        <v>51</v>
      </c>
      <c r="B2" s="8" t="s">
        <v>36</v>
      </c>
      <c r="C2" s="9" t="s">
        <v>65</v>
      </c>
      <c r="D2" s="3"/>
      <c r="E2" s="3"/>
    </row>
    <row r="3" spans="1:5" x14ac:dyDescent="0.25">
      <c r="A3" s="2"/>
      <c r="B3" s="2"/>
      <c r="C3" s="5"/>
      <c r="D3" s="3"/>
      <c r="E3" s="3"/>
    </row>
    <row r="4" spans="1:5" ht="18.75" x14ac:dyDescent="0.35">
      <c r="A4" s="11" t="s">
        <v>59</v>
      </c>
      <c r="B4" s="11" t="s">
        <v>155</v>
      </c>
      <c r="C4" s="12">
        <v>480.09</v>
      </c>
      <c r="D4" s="3"/>
      <c r="E4" s="3"/>
    </row>
    <row r="5" spans="1:5" ht="18.75" x14ac:dyDescent="0.35">
      <c r="A5" s="11" t="s">
        <v>60</v>
      </c>
      <c r="B5" s="11" t="s">
        <v>66</v>
      </c>
      <c r="C5" s="12">
        <v>552.15</v>
      </c>
      <c r="D5" s="3"/>
      <c r="E5" s="3"/>
    </row>
    <row r="6" spans="1:5" ht="18.75" x14ac:dyDescent="0.35">
      <c r="A6" s="11" t="s">
        <v>61</v>
      </c>
      <c r="B6" s="11" t="s">
        <v>67</v>
      </c>
      <c r="C6" s="12">
        <v>570.16</v>
      </c>
      <c r="D6" s="3"/>
      <c r="E6" s="3"/>
    </row>
    <row r="7" spans="1:5" ht="18.75" x14ac:dyDescent="0.35">
      <c r="A7" s="11" t="s">
        <v>62</v>
      </c>
      <c r="B7" s="11" t="s">
        <v>68</v>
      </c>
      <c r="C7" s="12">
        <v>696.27</v>
      </c>
      <c r="D7" s="3"/>
      <c r="E7" s="3"/>
    </row>
    <row r="8" spans="1:5" ht="18.75" x14ac:dyDescent="0.35">
      <c r="A8" s="11" t="s">
        <v>53</v>
      </c>
      <c r="B8" s="11" t="s">
        <v>69</v>
      </c>
      <c r="C8" s="12">
        <v>264.05</v>
      </c>
      <c r="D8" s="3"/>
      <c r="E8" s="3"/>
    </row>
    <row r="9" spans="1:5" ht="18.75" x14ac:dyDescent="0.35">
      <c r="A9" s="11" t="s">
        <v>54</v>
      </c>
      <c r="B9" s="11" t="s">
        <v>70</v>
      </c>
      <c r="C9" s="12">
        <f>232.038+12.011+12.011</f>
        <v>256.06</v>
      </c>
      <c r="D9" s="3"/>
      <c r="E9" s="3"/>
    </row>
    <row r="10" spans="1:5" ht="18.75" x14ac:dyDescent="0.35">
      <c r="A10" s="11" t="s">
        <v>55</v>
      </c>
      <c r="B10" s="11" t="s">
        <v>71</v>
      </c>
      <c r="C10" s="12">
        <v>373.85</v>
      </c>
      <c r="D10" s="3"/>
      <c r="E10" s="3"/>
    </row>
    <row r="11" spans="1:5" ht="18.75" x14ac:dyDescent="0.35">
      <c r="A11" s="11" t="s">
        <v>56</v>
      </c>
      <c r="B11" s="11" t="s">
        <v>72</v>
      </c>
      <c r="C11" s="12">
        <v>308</v>
      </c>
      <c r="D11" s="3"/>
      <c r="E11" s="3"/>
    </row>
    <row r="12" spans="1:5" ht="18.75" x14ac:dyDescent="0.35">
      <c r="A12" s="11" t="s">
        <v>63</v>
      </c>
      <c r="B12" s="11" t="s">
        <v>73</v>
      </c>
      <c r="C12" s="12">
        <v>424.18</v>
      </c>
      <c r="D12" s="3"/>
      <c r="E12" s="3"/>
    </row>
    <row r="13" spans="1:5" ht="18.75" x14ac:dyDescent="0.35">
      <c r="A13" s="11" t="s">
        <v>64</v>
      </c>
      <c r="B13" s="11" t="s">
        <v>74</v>
      </c>
      <c r="C13" s="12">
        <v>586.33000000000004</v>
      </c>
      <c r="D13" s="3"/>
      <c r="E13" s="3"/>
    </row>
    <row r="14" spans="1:5" x14ac:dyDescent="0.25">
      <c r="A14" s="11" t="s">
        <v>58</v>
      </c>
      <c r="B14" s="11" t="s">
        <v>57</v>
      </c>
      <c r="C14" s="12">
        <v>232</v>
      </c>
      <c r="D14" s="3"/>
      <c r="E14" s="3"/>
    </row>
    <row r="15" spans="1:5" x14ac:dyDescent="0.25">
      <c r="A15" s="11"/>
      <c r="B15" s="13" t="s">
        <v>96</v>
      </c>
      <c r="C15" s="12"/>
      <c r="D15" s="3"/>
      <c r="E15" s="3"/>
    </row>
    <row r="16" spans="1:5" ht="18.75" x14ac:dyDescent="0.35">
      <c r="A16" s="14" t="s">
        <v>75</v>
      </c>
      <c r="B16" s="91" t="s">
        <v>156</v>
      </c>
      <c r="C16" s="15">
        <v>394.09</v>
      </c>
      <c r="D16" s="3"/>
      <c r="E16" s="3"/>
    </row>
    <row r="17" spans="1:5" ht="18.75" x14ac:dyDescent="0.35">
      <c r="A17" s="14" t="s">
        <v>80</v>
      </c>
      <c r="B17" s="91" t="s">
        <v>81</v>
      </c>
      <c r="C17" s="15">
        <v>502.18</v>
      </c>
      <c r="D17" s="3"/>
      <c r="E17" s="3"/>
    </row>
    <row r="18" spans="1:5" ht="18.75" x14ac:dyDescent="0.35">
      <c r="A18" s="14" t="s">
        <v>76</v>
      </c>
      <c r="B18" s="91" t="s">
        <v>82</v>
      </c>
      <c r="C18" s="15">
        <v>388.16</v>
      </c>
      <c r="D18" s="3"/>
      <c r="E18" s="3"/>
    </row>
    <row r="19" spans="1:5" ht="18.75" x14ac:dyDescent="0.35">
      <c r="A19" s="14" t="s">
        <v>83</v>
      </c>
      <c r="B19" s="91" t="s">
        <v>84</v>
      </c>
      <c r="C19" s="15">
        <v>424.19</v>
      </c>
      <c r="D19" s="3"/>
      <c r="E19" s="3"/>
    </row>
    <row r="20" spans="1:5" ht="18.75" x14ac:dyDescent="0.35">
      <c r="A20" s="14" t="s">
        <v>85</v>
      </c>
      <c r="B20" s="91" t="s">
        <v>86</v>
      </c>
      <c r="C20" s="15">
        <f>238.03+112+4.03+24.02</f>
        <v>378.07999999999993</v>
      </c>
      <c r="D20" s="3"/>
      <c r="E20" s="3"/>
    </row>
    <row r="21" spans="1:5" ht="18.75" x14ac:dyDescent="0.35">
      <c r="A21" s="14" t="s">
        <v>39</v>
      </c>
      <c r="B21" s="91" t="s">
        <v>87</v>
      </c>
      <c r="C21" s="15">
        <v>369.48</v>
      </c>
      <c r="D21" s="3"/>
      <c r="E21" s="3"/>
    </row>
    <row r="22" spans="1:5" ht="18.75" x14ac:dyDescent="0.35">
      <c r="A22" s="14" t="s">
        <v>40</v>
      </c>
      <c r="B22" s="91" t="s">
        <v>88</v>
      </c>
      <c r="C22" s="15">
        <v>270.02999999999997</v>
      </c>
      <c r="D22" s="3"/>
      <c r="E22" s="3"/>
    </row>
    <row r="23" spans="1:5" ht="18.75" x14ac:dyDescent="0.35">
      <c r="A23" s="14" t="s">
        <v>41</v>
      </c>
      <c r="B23" s="91" t="s">
        <v>89</v>
      </c>
      <c r="C23" s="15">
        <v>286.07</v>
      </c>
      <c r="D23" s="3"/>
      <c r="E23" s="3"/>
    </row>
    <row r="24" spans="1:5" ht="18.75" x14ac:dyDescent="0.35">
      <c r="A24" s="14" t="s">
        <v>42</v>
      </c>
      <c r="B24" s="91" t="s">
        <v>90</v>
      </c>
      <c r="C24" s="15">
        <v>842.21</v>
      </c>
      <c r="D24" s="3"/>
      <c r="E24" s="3"/>
    </row>
    <row r="25" spans="1:5" ht="18.75" x14ac:dyDescent="0.35">
      <c r="A25" s="14" t="s">
        <v>43</v>
      </c>
      <c r="B25" s="91" t="s">
        <v>91</v>
      </c>
      <c r="C25" s="15">
        <f>238.029+12.011+12.011</f>
        <v>262.05099999999999</v>
      </c>
      <c r="D25" s="3"/>
      <c r="E25" s="3"/>
    </row>
    <row r="26" spans="1:5" ht="18.75" x14ac:dyDescent="0.35">
      <c r="A26" s="14" t="s">
        <v>77</v>
      </c>
      <c r="B26" s="91" t="s">
        <v>157</v>
      </c>
      <c r="C26" s="15">
        <v>366.14</v>
      </c>
      <c r="D26" s="3"/>
      <c r="E26" s="3"/>
    </row>
    <row r="27" spans="1:5" ht="18.75" x14ac:dyDescent="0.35">
      <c r="A27" s="14" t="s">
        <v>92</v>
      </c>
      <c r="B27" s="91" t="s">
        <v>93</v>
      </c>
      <c r="C27" s="15">
        <v>420.18</v>
      </c>
      <c r="D27" s="3"/>
      <c r="E27" s="3"/>
    </row>
    <row r="28" spans="1:5" ht="18.75" x14ac:dyDescent="0.35">
      <c r="A28" s="14" t="s">
        <v>44</v>
      </c>
      <c r="B28" s="91" t="s">
        <v>94</v>
      </c>
      <c r="C28" s="15">
        <v>314.02</v>
      </c>
      <c r="D28" s="3"/>
      <c r="E28" s="3"/>
    </row>
    <row r="29" spans="1:5" ht="18.75" x14ac:dyDescent="0.35">
      <c r="A29" s="14" t="s">
        <v>45</v>
      </c>
      <c r="B29" s="91" t="s">
        <v>95</v>
      </c>
      <c r="C29" s="15">
        <v>624.1</v>
      </c>
      <c r="D29" s="3"/>
      <c r="E29" s="3"/>
    </row>
    <row r="30" spans="1:5" x14ac:dyDescent="0.25">
      <c r="A30" s="14" t="s">
        <v>46</v>
      </c>
      <c r="B30" s="90" t="s">
        <v>158</v>
      </c>
      <c r="C30" s="15">
        <v>238</v>
      </c>
      <c r="D30" s="3"/>
      <c r="E30" s="3"/>
    </row>
    <row r="31" spans="1:5" x14ac:dyDescent="0.25">
      <c r="A31" s="16"/>
      <c r="B31" s="17" t="s">
        <v>96</v>
      </c>
      <c r="C31" s="18"/>
      <c r="D31" s="3"/>
      <c r="E31" s="3"/>
    </row>
    <row r="32" spans="1:5" x14ac:dyDescent="0.25">
      <c r="A32" s="16"/>
      <c r="B32" s="17" t="s">
        <v>96</v>
      </c>
      <c r="C32" s="18"/>
      <c r="D32" s="3"/>
      <c r="E32" s="3"/>
    </row>
    <row r="33" spans="4:5" x14ac:dyDescent="0.25">
      <c r="D33" s="3"/>
      <c r="E33" s="3"/>
    </row>
    <row r="34" spans="4:5" x14ac:dyDescent="0.25">
      <c r="D34" s="3"/>
      <c r="E34" s="3"/>
    </row>
    <row r="35" spans="4:5" x14ac:dyDescent="0.25">
      <c r="D35" s="3"/>
      <c r="E35" s="3"/>
    </row>
    <row r="36" spans="4:5" x14ac:dyDescent="0.25">
      <c r="D36" s="3"/>
      <c r="E36" s="3"/>
    </row>
    <row r="37" spans="4:5" x14ac:dyDescent="0.25">
      <c r="D37" s="3"/>
      <c r="E37" s="3"/>
    </row>
    <row r="38" spans="4:5" x14ac:dyDescent="0.25">
      <c r="D38" s="3"/>
      <c r="E38" s="3"/>
    </row>
    <row r="39" spans="4:5" x14ac:dyDescent="0.25">
      <c r="D39" s="3"/>
      <c r="E39" s="3"/>
    </row>
    <row r="40" spans="4:5" x14ac:dyDescent="0.25">
      <c r="D40" s="3"/>
      <c r="E40" s="3"/>
    </row>
    <row r="41" spans="4:5" x14ac:dyDescent="0.25">
      <c r="D41" s="3"/>
      <c r="E41" s="3"/>
    </row>
    <row r="42" spans="4:5" x14ac:dyDescent="0.25">
      <c r="D42" s="3"/>
      <c r="E42" s="3"/>
    </row>
    <row r="43" spans="4:5" x14ac:dyDescent="0.25">
      <c r="D43" s="3"/>
      <c r="E43" s="3"/>
    </row>
    <row r="44" spans="4:5" x14ac:dyDescent="0.25">
      <c r="D44" s="3"/>
      <c r="E44" s="3"/>
    </row>
    <row r="45" spans="4:5" x14ac:dyDescent="0.25">
      <c r="D45" s="3"/>
      <c r="E45" s="3"/>
    </row>
    <row r="46" spans="4:5" x14ac:dyDescent="0.25">
      <c r="D46" s="3"/>
      <c r="E46" s="3"/>
    </row>
    <row r="47" spans="4:5" x14ac:dyDescent="0.25">
      <c r="D47" s="3"/>
      <c r="E47" s="3"/>
    </row>
    <row r="48" spans="4:5" x14ac:dyDescent="0.25">
      <c r="D48" s="3"/>
      <c r="E48" s="3"/>
    </row>
    <row r="49" spans="4:5" x14ac:dyDescent="0.25">
      <c r="D49" s="3"/>
      <c r="E49" s="3"/>
    </row>
    <row r="50" spans="4:5" x14ac:dyDescent="0.25">
      <c r="D50" s="3"/>
      <c r="E50" s="3"/>
    </row>
    <row r="51" spans="4:5" x14ac:dyDescent="0.25">
      <c r="D51" s="3"/>
      <c r="E51" s="3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14</vt:i4>
      </vt:variant>
    </vt:vector>
  </HeadingPairs>
  <TitlesOfParts>
    <vt:vector size="19" baseType="lpstr">
      <vt:lpstr>Eingabe</vt:lpstr>
      <vt:lpstr>Ausdruck 5a1</vt:lpstr>
      <vt:lpstr>Ausdruck 1a1</vt:lpstr>
      <vt:lpstr>Abfragetabellen</vt:lpstr>
      <vt:lpstr>Verbindungen</vt:lpstr>
      <vt:lpstr>Aggregatzustand</vt:lpstr>
      <vt:lpstr>Behältervolumen</vt:lpstr>
      <vt:lpstr>Bilder</vt:lpstr>
      <vt:lpstr>'Ausdruck 5a1'!Druckbereich</vt:lpstr>
      <vt:lpstr>Eingabe!Druckbereich</vt:lpstr>
      <vt:lpstr>'Ausdruck 1a1'!Drucktitel</vt:lpstr>
      <vt:lpstr>'Ausdruck 5a1'!Drucktitel</vt:lpstr>
      <vt:lpstr>Farbe</vt:lpstr>
      <vt:lpstr>Füllvolumen</vt:lpstr>
      <vt:lpstr>Material</vt:lpstr>
      <vt:lpstr>Typ</vt:lpstr>
      <vt:lpstr>Verbindung</vt:lpstr>
      <vt:lpstr>Verbindungsart</vt:lpstr>
      <vt:lpstr>Verschluss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2016-01-15T07:21:20Z</cp:lastPrinted>
  <dcterms:created xsi:type="dcterms:W3CDTF">2016-01-12T11:03:01Z</dcterms:created>
  <dcterms:modified xsi:type="dcterms:W3CDTF">2016-01-27T10:11:55Z</dcterms:modified>
</cp:coreProperties>
</file>